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/>
  </bookViews>
  <sheets>
    <sheet name="Cuadro_8" sheetId="3" r:id="rId1"/>
  </sheets>
  <definedNames>
    <definedName name="_xlnm.Print_Area" localSheetId="0">Cuadro_8!$A$1:$F$80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B19" i="3" l="1"/>
  <c r="B18" i="3"/>
  <c r="D18" i="3"/>
  <c r="C19" i="3"/>
  <c r="D15" i="3" l="1"/>
  <c r="E15" i="3"/>
  <c r="F15" i="3"/>
  <c r="C15" i="3"/>
  <c r="F14" i="3"/>
  <c r="F57" i="3"/>
  <c r="D13" i="3"/>
  <c r="C13" i="3"/>
  <c r="D27" i="3"/>
  <c r="E27" i="3"/>
  <c r="F27" i="3"/>
  <c r="C27" i="3"/>
  <c r="C24" i="3" l="1"/>
  <c r="D24" i="3"/>
  <c r="E24" i="3"/>
  <c r="F24" i="3"/>
  <c r="C23" i="3"/>
  <c r="D23" i="3"/>
  <c r="E23" i="3"/>
  <c r="F23" i="3"/>
  <c r="E22" i="3"/>
  <c r="F22" i="3"/>
  <c r="D22" i="3"/>
  <c r="C21" i="3"/>
  <c r="D21" i="3"/>
  <c r="E21" i="3"/>
  <c r="F21" i="3"/>
  <c r="C20" i="3"/>
  <c r="D20" i="3"/>
  <c r="E20" i="3"/>
  <c r="F20" i="3"/>
  <c r="C18" i="3"/>
  <c r="E18" i="3"/>
  <c r="F18" i="3"/>
  <c r="B53" i="3"/>
  <c r="B21" i="3" s="1"/>
  <c r="C22" i="3" l="1"/>
  <c r="B29" i="3"/>
  <c r="B70" i="3"/>
  <c r="D65" i="3"/>
  <c r="C65" i="3"/>
  <c r="E65" i="3"/>
  <c r="C68" i="3" l="1"/>
  <c r="F19" i="3" l="1"/>
  <c r="E19" i="3"/>
  <c r="D19" i="3"/>
  <c r="F17" i="3"/>
  <c r="E17" i="3"/>
  <c r="D17" i="3"/>
  <c r="D16" i="3" s="1"/>
  <c r="C17" i="3"/>
  <c r="C16" i="3" s="1"/>
  <c r="D14" i="3"/>
  <c r="D12" i="3" s="1"/>
  <c r="E14" i="3"/>
  <c r="C14" i="3"/>
  <c r="C12" i="3" s="1"/>
  <c r="E13" i="3"/>
  <c r="E12" i="3" s="1"/>
  <c r="F13" i="3"/>
  <c r="F12" i="3" s="1"/>
  <c r="C11" i="3" l="1"/>
  <c r="F61" i="3"/>
  <c r="E61" i="3"/>
  <c r="D61" i="3"/>
  <c r="C61" i="3"/>
  <c r="F65" i="3"/>
  <c r="B67" i="3"/>
  <c r="D35" i="3" l="1"/>
  <c r="E35" i="3"/>
  <c r="F35" i="3"/>
  <c r="C35" i="3"/>
  <c r="C57" i="3"/>
  <c r="C39" i="3"/>
  <c r="E39" i="3"/>
  <c r="F39" i="3"/>
  <c r="D39" i="3"/>
  <c r="D51" i="3"/>
  <c r="B45" i="3"/>
  <c r="D34" i="3" l="1"/>
  <c r="B63" i="3" l="1"/>
  <c r="B58" i="3"/>
  <c r="C30" i="3" l="1"/>
  <c r="B71" i="3" l="1"/>
  <c r="B72" i="3"/>
  <c r="B69" i="3"/>
  <c r="B66" i="3"/>
  <c r="B68" i="3" l="1"/>
  <c r="B59" i="3"/>
  <c r="B60" i="3"/>
  <c r="B62" i="3"/>
  <c r="B61" i="3" s="1"/>
  <c r="C51" i="3"/>
  <c r="E51" i="3"/>
  <c r="F51" i="3"/>
  <c r="C47" i="3"/>
  <c r="D47" i="3"/>
  <c r="E47" i="3"/>
  <c r="F47" i="3"/>
  <c r="B54" i="3"/>
  <c r="B24" i="3" s="1"/>
  <c r="B52" i="3"/>
  <c r="B49" i="3"/>
  <c r="B48" i="3"/>
  <c r="B41" i="3"/>
  <c r="B42" i="3"/>
  <c r="B20" i="3" s="1"/>
  <c r="B43" i="3"/>
  <c r="B22" i="3" s="1"/>
  <c r="B44" i="3"/>
  <c r="B23" i="3" s="1"/>
  <c r="B40" i="3"/>
  <c r="B38" i="3"/>
  <c r="B15" i="3" s="1"/>
  <c r="B37" i="3"/>
  <c r="B36" i="3"/>
  <c r="D30" i="3"/>
  <c r="E30" i="3"/>
  <c r="F30" i="3"/>
  <c r="C46" i="3" l="1"/>
  <c r="B51" i="3"/>
  <c r="B47" i="3"/>
  <c r="B14" i="3"/>
  <c r="B39" i="3"/>
  <c r="F46" i="3"/>
  <c r="E46" i="3"/>
  <c r="D46" i="3"/>
  <c r="B32" i="3"/>
  <c r="B31" i="3"/>
  <c r="B17" i="3" s="1"/>
  <c r="B16" i="3" s="1"/>
  <c r="B28" i="3"/>
  <c r="B27" i="3" s="1"/>
  <c r="B13" i="3" l="1"/>
  <c r="B12" i="3" s="1"/>
  <c r="D33" i="3"/>
  <c r="B30" i="3"/>
  <c r="D68" i="3" l="1"/>
  <c r="D64" i="3" s="1"/>
  <c r="B35" i="3" l="1"/>
  <c r="B34" i="3" s="1"/>
  <c r="E68" i="3"/>
  <c r="F68" i="3"/>
  <c r="F26" i="3"/>
  <c r="F25" i="3" s="1"/>
  <c r="E26" i="3"/>
  <c r="E25" i="3" s="1"/>
  <c r="F64" i="3" l="1"/>
  <c r="E64" i="3"/>
  <c r="C64" i="3"/>
  <c r="D26" i="3"/>
  <c r="D25" i="3" s="1"/>
  <c r="C26" i="3" l="1"/>
  <c r="C25" i="3" s="1"/>
  <c r="E34" i="3"/>
  <c r="E33" i="3" s="1"/>
  <c r="C34" i="3" l="1"/>
  <c r="B65" i="3"/>
  <c r="B64" i="3" s="1"/>
  <c r="D57" i="3" l="1"/>
  <c r="C33" i="3" l="1"/>
  <c r="C56" i="3"/>
  <c r="C55" i="3" l="1"/>
  <c r="E57" i="3"/>
  <c r="E56" i="3" l="1"/>
  <c r="E16" i="3" s="1"/>
  <c r="E11" i="3" s="1"/>
  <c r="B57" i="3"/>
  <c r="E55" i="3" l="1"/>
  <c r="F34" i="3"/>
  <c r="F33" i="3" s="1"/>
  <c r="F56" i="3" l="1"/>
  <c r="F16" i="3" s="1"/>
  <c r="F11" i="3" s="1"/>
  <c r="D56" i="3"/>
  <c r="F55" i="3" l="1"/>
  <c r="B56" i="3"/>
  <c r="D55" i="3"/>
  <c r="D11" i="3" s="1"/>
  <c r="B55" i="3" l="1"/>
  <c r="B11" i="3"/>
  <c r="B46" i="3"/>
  <c r="B33" i="3" s="1"/>
  <c r="B26" i="3"/>
  <c r="B25" i="3" s="1"/>
</calcChain>
</file>

<file path=xl/sharedStrings.xml><?xml version="1.0" encoding="utf-8"?>
<sst xmlns="http://schemas.openxmlformats.org/spreadsheetml/2006/main" count="82" uniqueCount="44">
  <si>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</si>
  <si>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</si>
  <si>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</si>
  <si>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</si>
  <si>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</si>
  <si>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</si>
  <si>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</si>
  <si>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</si>
  <si>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</si>
  <si>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</si>
  <si>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</si>
  <si>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</si>
  <si>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</si>
  <si>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</si>
  <si>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</si>
  <si>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</si>
  <si>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</si>
  <si>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</si>
  <si>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</si>
  <si>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</si>
  <si>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</si>
  <si>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</si>
  <si>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</si>
  <si>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</si>
  <si>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</si>
  <si>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</si>
  <si>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</si>
  <si>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</si>
  <si>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</si>
  <si>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</si>
  <si>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</si>
  <si>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</si>
  <si>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</si>
  <si>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</si>
  <si>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</si>
  <si>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Fuente: Constructoras, inmobiliarias y personas particulares.</t>
  </si>
  <si>
    <t>(P)  Cifras preliminares.</t>
  </si>
  <si>
    <t>(2)  Son edificios y estructuras destinadas a albergues, estacionamientos, galeras para criaderos y ceba de animales, clubes, salas de reuniones, cines,</t>
  </si>
  <si>
    <t xml:space="preserve">       teatros, estadios deportivos y otros para el esparcimiento.</t>
  </si>
  <si>
    <t>Administración pública</t>
  </si>
  <si>
    <t>San Miguelito: (Continuación)</t>
  </si>
  <si>
    <t xml:space="preserve">Edificio de apartamento </t>
  </si>
  <si>
    <t>Industrias</t>
  </si>
  <si>
    <t xml:space="preserve">  Y TIPO DE EDIFICACIÓN: IV TRIMESTRE 2024 (P)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</si>
</sst>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3" fillId="2" borderId="0" xfId="2" applyNumberFormat="1" applyFont="1" applyFill="1" applyAlignment="1">
      <alignment horizontal="center"/>
    </xf>
    <xf numFmtId="165" fontId="3" fillId="2" borderId="3" xfId="1" applyNumberFormat="1" applyFont="1" applyFill="1" applyBorder="1"/>
    <xf numFmtId="165" fontId="3" fillId="2" borderId="4" xfId="1" applyNumberFormat="1" applyFont="1" applyFill="1" applyBorder="1"/>
    <xf numFmtId="165" fontId="3" fillId="2" borderId="3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49" fontId="1" fillId="2" borderId="5" xfId="1" applyNumberFormat="1" applyFill="1" applyBorder="1" applyAlignment="1">
      <alignment horizontal="left" indent="3"/>
    </xf>
    <xf numFmtId="0" fontId="2" fillId="2" borderId="0" xfId="1" applyFont="1" applyFill="1" applyAlignment="1">
      <alignment vertical="center"/>
    </xf>
    <xf numFmtId="165" fontId="2" fillId="2" borderId="0" xfId="1" applyNumberFormat="1" applyFont="1" applyFill="1"/>
    <xf numFmtId="0" fontId="2" fillId="2" borderId="0" xfId="1" applyFont="1" applyFill="1"/>
    <xf numFmtId="49" fontId="1" fillId="2" borderId="5" xfId="1" applyNumberFormat="1" applyFill="1" applyBorder="1" applyAlignment="1">
      <alignment horizontal="left" indent="6"/>
    </xf>
    <xf numFmtId="49" fontId="1" fillId="2" borderId="5" xfId="1" applyNumberFormat="1" applyFill="1" applyBorder="1" applyAlignment="1">
      <alignment horizontal="left" indent="4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1" fillId="0" borderId="0" xfId="1" applyAlignment="1">
      <alignment vertical="center"/>
    </xf>
    <xf numFmtId="164" fontId="1" fillId="2" borderId="0" xfId="3" applyNumberFormat="1" applyFont="1" applyFill="1" applyBorder="1" applyAlignment="1">
      <alignment horizontal="left" vertical="center"/>
    </xf>
    <xf numFmtId="49" fontId="1" fillId="2" borderId="0" xfId="1" applyNumberFormat="1" applyFill="1"/>
    <xf numFmtId="0" fontId="6" fillId="0" borderId="0" xfId="1" applyFont="1" applyAlignment="1">
      <alignment vertical="center"/>
    </xf>
    <xf numFmtId="165" fontId="1" fillId="2" borderId="4" xfId="1" applyNumberFormat="1" applyFill="1" applyBorder="1"/>
    <xf numFmtId="49" fontId="1" fillId="2" borderId="1" xfId="1" applyNumberFormat="1" applyFill="1" applyBorder="1" applyAlignment="1">
      <alignment horizontal="left" indent="6"/>
    </xf>
    <xf numFmtId="0" fontId="1" fillId="2" borderId="0" xfId="1" applyFill="1" applyAlignment="1">
      <alignment vertical="center"/>
    </xf>
    <xf numFmtId="0" fontId="1" fillId="2" borderId="0" xfId="1" applyFill="1"/>
    <xf numFmtId="0" fontId="4" fillId="2" borderId="0" xfId="0" applyFont="1" applyFill="1"/>
    <xf numFmtId="0" fontId="5" fillId="2" borderId="0" xfId="0" applyFont="1" applyFill="1"/>
    <xf numFmtId="165" fontId="2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5" fontId="3" fillId="2" borderId="5" xfId="1" applyNumberFormat="1" applyFont="1" applyFill="1" applyBorder="1"/>
    <xf numFmtId="165" fontId="1" fillId="2" borderId="0" xfId="1" applyNumberFormat="1" applyFill="1"/>
    <xf numFmtId="165" fontId="3" fillId="2" borderId="2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5" fontId="3" fillId="2" borderId="0" xfId="1" applyNumberFormat="1" applyFont="1" applyFill="1"/>
    <xf numFmtId="0" fontId="3" fillId="2" borderId="0" xfId="1" applyFont="1" applyFill="1"/>
    <xf numFmtId="165" fontId="1" fillId="2" borderId="3" xfId="1" applyNumberFormat="1" applyFill="1" applyBorder="1" applyAlignment="1">
      <alignment horizontal="center"/>
    </xf>
    <xf numFmtId="1" fontId="1" fillId="2" borderId="0" xfId="1" applyNumberFormat="1" applyFill="1"/>
    <xf numFmtId="165" fontId="1" fillId="2" borderId="0" xfId="2" applyNumberFormat="1" applyFont="1" applyFill="1" applyAlignment="1">
      <alignment horizontal="left" indent="2"/>
    </xf>
    <xf numFmtId="1" fontId="1" fillId="2" borderId="0" xfId="1" applyNumberForma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1" applyFill="1" applyAlignment="1">
      <alignment horizontal="center" vertical="center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1" fillId="2" borderId="4" xfId="1" applyNumberFormat="1" applyFill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7" fontId="4" fillId="2" borderId="0" xfId="0" applyNumberFormat="1" applyFont="1" applyFill="1" applyAlignment="1">
      <alignment horizontal="left" indent="2"/>
    </xf>
    <xf numFmtId="165" fontId="1" fillId="2" borderId="2" xfId="1" applyNumberFormat="1" applyFill="1" applyBorder="1" applyAlignment="1">
      <alignment horizontal="center"/>
    </xf>
    <xf numFmtId="165" fontId="1" fillId="2" borderId="6" xfId="1" applyNumberFormat="1" applyFill="1" applyBorder="1" applyAlignment="1">
      <alignment horizont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7">
    <cellStyle name="Millares [0] 2 2" xfId="3"/>
    <cellStyle name="Millares 2" xfId="5"/>
    <cellStyle name="Normal" xfId="0" builtinId="0"/>
    <cellStyle name="Normal 2" xfId="6"/>
    <cellStyle name="Normal 2 2" xfId="2"/>
    <cellStyle name="Normal 3" xfId="1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0"/>
  <sheetViews>
    <sheetView tabSelected="1" zoomScale="98" zoomScaleNormal="98" zoomScaleSheetLayoutView="100" workbookViewId="0">
      <selection activeCell="D14" sqref="D14"/>
    </sheetView>
  </sheetViews>
  <sheetFormatPr baseColWidth="10" defaultColWidth="11.42578125" defaultRowHeight="12.75" x14ac:dyDescent="0.25"/>
  <cols>
    <col min="1" max="1" width="33.7109375" style="18" customWidth="1"/>
    <col min="2" max="2" width="14.140625" style="2" customWidth="1"/>
    <col min="3" max="3" width="20.5703125" style="1" customWidth="1"/>
    <col min="4" max="4" width="21.5703125" style="1" customWidth="1"/>
    <col min="5" max="5" width="20.5703125" style="1" customWidth="1"/>
    <col min="6" max="6" width="20.28515625" style="1" customWidth="1"/>
    <col min="7" max="19" width="11.42578125" style="11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6" customFormat="1" x14ac:dyDescent="0.2">
      <c r="A1" s="66" t="s">
        <v>24</v>
      </c>
      <c r="B1" s="66"/>
      <c r="C1" s="66"/>
      <c r="D1" s="66"/>
      <c r="E1" s="66"/>
      <c r="F1" s="6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s="16" customFormat="1" x14ac:dyDescent="0.2">
      <c r="A2" s="67" t="s">
        <v>25</v>
      </c>
      <c r="B2" s="67"/>
      <c r="C2" s="67"/>
      <c r="D2" s="67"/>
      <c r="E2" s="67"/>
      <c r="F2" s="67"/>
      <c r="G2" s="27"/>
      <c r="H2" s="27"/>
      <c r="I2" s="27"/>
      <c r="J2" s="27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s="16" customFormat="1" x14ac:dyDescent="0.2">
      <c r="A3" s="66" t="s">
        <v>26</v>
      </c>
      <c r="B3" s="66"/>
      <c r="C3" s="66"/>
      <c r="D3" s="66"/>
      <c r="E3" s="66"/>
      <c r="F3" s="6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s="16" customFormat="1" x14ac:dyDescent="0.2">
      <c r="A4" s="42"/>
      <c r="B4" s="35"/>
      <c r="C4" s="17"/>
      <c r="D4" s="17"/>
      <c r="E4" s="17"/>
      <c r="F4" s="1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s="18" customFormat="1" ht="16.5" customHeight="1" x14ac:dyDescent="0.25">
      <c r="A5" s="60" t="s">
        <v>27</v>
      </c>
      <c r="B5" s="60"/>
      <c r="C5" s="60"/>
      <c r="D5" s="60"/>
      <c r="E5" s="60"/>
      <c r="F5" s="60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s="18" customFormat="1" ht="15" customHeight="1" x14ac:dyDescent="0.25">
      <c r="A6" s="60" t="s">
        <v>29</v>
      </c>
      <c r="B6" s="60"/>
      <c r="C6" s="60"/>
      <c r="D6" s="60"/>
      <c r="E6" s="60"/>
      <c r="F6" s="60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s="18" customFormat="1" ht="16.5" customHeight="1" x14ac:dyDescent="0.25">
      <c r="A7" s="60" t="s">
        <v>43</v>
      </c>
      <c r="B7" s="60"/>
      <c r="C7" s="60"/>
      <c r="D7" s="60"/>
      <c r="E7" s="60"/>
      <c r="F7" s="60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6" customHeight="1" x14ac:dyDescent="0.25">
      <c r="A8" s="43"/>
      <c r="B8" s="34"/>
      <c r="C8" s="56"/>
      <c r="D8" s="56"/>
      <c r="E8" s="56"/>
      <c r="F8" s="56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19.5" customHeight="1" x14ac:dyDescent="0.25">
      <c r="A9" s="61" t="s">
        <v>28</v>
      </c>
      <c r="B9" s="61" t="s">
        <v>0</v>
      </c>
      <c r="C9" s="63" t="s">
        <v>1</v>
      </c>
      <c r="D9" s="64"/>
      <c r="E9" s="64"/>
      <c r="F9" s="6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39.75" customHeight="1" x14ac:dyDescent="0.25">
      <c r="A10" s="62"/>
      <c r="B10" s="62"/>
      <c r="C10" s="53" t="s">
        <v>33</v>
      </c>
      <c r="D10" s="54" t="s">
        <v>34</v>
      </c>
      <c r="E10" s="53" t="s">
        <v>2</v>
      </c>
      <c r="F10" s="54" t="s">
        <v>3</v>
      </c>
      <c r="G10" s="5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28.5" customHeight="1" x14ac:dyDescent="0.2">
      <c r="A11" s="3" t="s">
        <v>4</v>
      </c>
      <c r="B11" s="44">
        <f>+B12+B16</f>
        <v>1485</v>
      </c>
      <c r="C11" s="44">
        <f>+C12+C16</f>
        <v>314</v>
      </c>
      <c r="D11" s="4">
        <f t="shared" ref="D11" si="0">+D12+D16</f>
        <v>683</v>
      </c>
      <c r="E11" s="4">
        <f>+E12+E16</f>
        <v>243</v>
      </c>
      <c r="F11" s="5">
        <f>+F12+F16</f>
        <v>245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24.95" customHeight="1" x14ac:dyDescent="0.2">
      <c r="A12" s="10" t="s">
        <v>21</v>
      </c>
      <c r="B12" s="6">
        <f>SUM(B13:B15)</f>
        <v>1414</v>
      </c>
      <c r="C12" s="6">
        <f>SUM(C13:C15)</f>
        <v>299</v>
      </c>
      <c r="D12" s="6">
        <f>SUM(D13:D15)</f>
        <v>645</v>
      </c>
      <c r="E12" s="6">
        <f>SUM(E13:E15)</f>
        <v>239</v>
      </c>
      <c r="F12" s="7">
        <f>SUM(F13:F15)</f>
        <v>231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20.100000000000001" customHeight="1" x14ac:dyDescent="0.2">
      <c r="A13" s="14" t="s">
        <v>6</v>
      </c>
      <c r="B13" s="4">
        <f>+B36+B48+B58+B66+B28</f>
        <v>1353</v>
      </c>
      <c r="C13" s="4">
        <f>+C36+C48+C58+C66+C28</f>
        <v>293</v>
      </c>
      <c r="D13" s="4">
        <f>+D36+D48+D58+D66+D28</f>
        <v>608</v>
      </c>
      <c r="E13" s="4">
        <f>+E36+E48+E58+E66+E28</f>
        <v>231</v>
      </c>
      <c r="F13" s="36">
        <f>+F36+F48+F58+F66+F28</f>
        <v>221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20.100000000000001" customHeight="1" x14ac:dyDescent="0.2">
      <c r="A14" s="14" t="s">
        <v>7</v>
      </c>
      <c r="B14" s="4">
        <f>+B37+B59</f>
        <v>4</v>
      </c>
      <c r="C14" s="4">
        <f>+C37+C59</f>
        <v>0</v>
      </c>
      <c r="D14" s="4">
        <f>+D37+D59</f>
        <v>3</v>
      </c>
      <c r="E14" s="4">
        <f>+E37+E59</f>
        <v>0</v>
      </c>
      <c r="F14" s="36">
        <f>+F37+F59</f>
        <v>1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20.100000000000001" customHeight="1" x14ac:dyDescent="0.2">
      <c r="A15" s="14" t="s">
        <v>8</v>
      </c>
      <c r="B15" s="4">
        <f>+B29+B38+B49+B60+B67</f>
        <v>57</v>
      </c>
      <c r="C15" s="4">
        <f>C29+C38+C49+C60+C67</f>
        <v>6</v>
      </c>
      <c r="D15" s="4">
        <f>D29+D38+D49+D60+D67</f>
        <v>34</v>
      </c>
      <c r="E15" s="4">
        <f>E29+E38+E49+E60+E67</f>
        <v>8</v>
      </c>
      <c r="F15" s="5">
        <f>F29+F38+F49+F60+F67</f>
        <v>9</v>
      </c>
      <c r="G15" s="57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24.95" customHeight="1" x14ac:dyDescent="0.2">
      <c r="A16" s="10" t="s">
        <v>20</v>
      </c>
      <c r="B16" s="4">
        <f>SUM(B17:B24)</f>
        <v>71</v>
      </c>
      <c r="C16" s="4">
        <f>SUM(C17:C24)</f>
        <v>15</v>
      </c>
      <c r="D16" s="4">
        <f>SUM(D17:D24)</f>
        <v>38</v>
      </c>
      <c r="E16" s="4">
        <f>SUM(E17:E24)</f>
        <v>4</v>
      </c>
      <c r="F16" s="36">
        <f>SUM(F17:F24)</f>
        <v>14</v>
      </c>
      <c r="G16" s="28"/>
      <c r="H16" s="28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21.75" customHeight="1" x14ac:dyDescent="0.2">
      <c r="A17" s="14" t="s">
        <v>9</v>
      </c>
      <c r="B17" s="4">
        <f>+B40+B52+B62+B69+B31</f>
        <v>34</v>
      </c>
      <c r="C17" s="4">
        <f>+C40+C52+C62+C69+C31</f>
        <v>8</v>
      </c>
      <c r="D17" s="4">
        <f>+D40+D52+D62+D69+D31</f>
        <v>17</v>
      </c>
      <c r="E17" s="31">
        <f>+E40+E52+E62+E69+E31</f>
        <v>3</v>
      </c>
      <c r="F17" s="36">
        <f>+F40+F52+F62+F69+F31</f>
        <v>6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21.75" customHeight="1" x14ac:dyDescent="0.2">
      <c r="A18" s="14" t="s">
        <v>22</v>
      </c>
      <c r="B18" s="4">
        <f>B70</f>
        <v>1</v>
      </c>
      <c r="C18" s="4">
        <f t="shared" ref="C18:F18" si="1">C42</f>
        <v>0</v>
      </c>
      <c r="D18" s="4">
        <f>D70</f>
        <v>1</v>
      </c>
      <c r="E18" s="4">
        <f t="shared" si="1"/>
        <v>0</v>
      </c>
      <c r="F18" s="5">
        <f t="shared" si="1"/>
        <v>0</v>
      </c>
      <c r="G18" s="57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21.75" customHeight="1" x14ac:dyDescent="0.2">
      <c r="A19" s="14" t="s">
        <v>10</v>
      </c>
      <c r="B19" s="4">
        <f>+B32+B41+B71</f>
        <v>9</v>
      </c>
      <c r="C19" s="4">
        <f>+C32+C41+C71</f>
        <v>2</v>
      </c>
      <c r="D19" s="4">
        <f>+D32+D41+D71</f>
        <v>5</v>
      </c>
      <c r="E19" s="31">
        <f>+E32+E41+E71</f>
        <v>0</v>
      </c>
      <c r="F19" s="36">
        <f>+F32+F41+F71</f>
        <v>2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21.75" customHeight="1" x14ac:dyDescent="0.2">
      <c r="A20" s="14" t="s">
        <v>42</v>
      </c>
      <c r="B20" s="4">
        <f>+B42</f>
        <v>2</v>
      </c>
      <c r="C20" s="4">
        <f t="shared" ref="C20:F20" si="2">+C42</f>
        <v>0</v>
      </c>
      <c r="D20" s="4">
        <f t="shared" si="2"/>
        <v>2</v>
      </c>
      <c r="E20" s="4">
        <f t="shared" si="2"/>
        <v>0</v>
      </c>
      <c r="F20" s="5">
        <f t="shared" si="2"/>
        <v>0</v>
      </c>
      <c r="G20" s="57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21.75" customHeight="1" x14ac:dyDescent="0.2">
      <c r="A21" s="14" t="s">
        <v>11</v>
      </c>
      <c r="B21" s="4">
        <f>B53</f>
        <v>1</v>
      </c>
      <c r="C21" s="4">
        <f t="shared" ref="C21:F21" si="3">C53</f>
        <v>1</v>
      </c>
      <c r="D21" s="4">
        <f t="shared" si="3"/>
        <v>0</v>
      </c>
      <c r="E21" s="4">
        <f t="shared" si="3"/>
        <v>0</v>
      </c>
      <c r="F21" s="5">
        <f t="shared" si="3"/>
        <v>0</v>
      </c>
      <c r="G21" s="57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21" customFormat="1" ht="21.75" customHeight="1" x14ac:dyDescent="0.2">
      <c r="A22" s="14" t="s">
        <v>12</v>
      </c>
      <c r="B22" s="4">
        <f>+B43</f>
        <v>8</v>
      </c>
      <c r="C22" s="4">
        <f>C43+C54+C63</f>
        <v>0</v>
      </c>
      <c r="D22" s="4">
        <f>D43</f>
        <v>5</v>
      </c>
      <c r="E22" s="4">
        <f t="shared" ref="E22:F22" si="4">E43</f>
        <v>0</v>
      </c>
      <c r="F22" s="5">
        <f t="shared" si="4"/>
        <v>3</v>
      </c>
      <c r="G22" s="5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s="21" customFormat="1" ht="21.75" customHeight="1" x14ac:dyDescent="0.2">
      <c r="A23" s="14" t="s">
        <v>39</v>
      </c>
      <c r="B23" s="4">
        <f>B44+B63</f>
        <v>5</v>
      </c>
      <c r="C23" s="4">
        <f t="shared" ref="C23:F23" si="5">C44+C63</f>
        <v>0</v>
      </c>
      <c r="D23" s="4">
        <f t="shared" si="5"/>
        <v>2</v>
      </c>
      <c r="E23" s="4">
        <f t="shared" si="5"/>
        <v>0</v>
      </c>
      <c r="F23" s="5">
        <f t="shared" si="5"/>
        <v>3</v>
      </c>
      <c r="G23" s="5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s="21" customFormat="1" ht="21.75" customHeight="1" x14ac:dyDescent="0.2">
      <c r="A24" s="14" t="s">
        <v>13</v>
      </c>
      <c r="B24" s="4">
        <f>B45+B54+B72</f>
        <v>11</v>
      </c>
      <c r="C24" s="4">
        <f t="shared" ref="C24:F24" si="6">C45+C54+C72</f>
        <v>4</v>
      </c>
      <c r="D24" s="4">
        <f t="shared" si="6"/>
        <v>6</v>
      </c>
      <c r="E24" s="4">
        <f t="shared" si="6"/>
        <v>1</v>
      </c>
      <c r="F24" s="5">
        <f t="shared" si="6"/>
        <v>0</v>
      </c>
      <c r="G24" s="5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23.1" customHeight="1" x14ac:dyDescent="0.2">
      <c r="A25" s="39" t="s">
        <v>15</v>
      </c>
      <c r="B25" s="4">
        <f>B26</f>
        <v>39</v>
      </c>
      <c r="C25" s="4">
        <f>C26</f>
        <v>1</v>
      </c>
      <c r="D25" s="4">
        <f t="shared" ref="D25:F25" si="7">D26</f>
        <v>35</v>
      </c>
      <c r="E25" s="4">
        <f t="shared" si="7"/>
        <v>3</v>
      </c>
      <c r="F25" s="5">
        <f t="shared" si="7"/>
        <v>0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21" customHeight="1" x14ac:dyDescent="0.2">
      <c r="A26" s="40" t="s">
        <v>15</v>
      </c>
      <c r="B26" s="45">
        <f>+B27+B30</f>
        <v>39</v>
      </c>
      <c r="C26" s="8">
        <f>+C27+C30</f>
        <v>1</v>
      </c>
      <c r="D26" s="8">
        <f>+D27+D30</f>
        <v>35</v>
      </c>
      <c r="E26" s="8">
        <f>+E27+E30</f>
        <v>3</v>
      </c>
      <c r="F26" s="9">
        <f>+F27+F30</f>
        <v>0</v>
      </c>
      <c r="H26" s="28"/>
      <c r="I26" s="28"/>
      <c r="J26" s="28"/>
      <c r="K26" s="28"/>
      <c r="L26" s="28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2" customFormat="1" ht="24.95" customHeight="1" x14ac:dyDescent="0.2">
      <c r="A27" s="15" t="s">
        <v>5</v>
      </c>
      <c r="B27" s="4">
        <f>SUM(B28:B29)</f>
        <v>36</v>
      </c>
      <c r="C27" s="4">
        <f>SUM(C28:C29)</f>
        <v>1</v>
      </c>
      <c r="D27" s="4">
        <f t="shared" ref="D27:F27" si="8">SUM(D28:D29)</f>
        <v>32</v>
      </c>
      <c r="E27" s="4">
        <f t="shared" si="8"/>
        <v>3</v>
      </c>
      <c r="F27" s="5">
        <f t="shared" si="8"/>
        <v>0</v>
      </c>
      <c r="G27" s="5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18" customHeight="1" x14ac:dyDescent="0.2">
      <c r="A28" s="14" t="s">
        <v>6</v>
      </c>
      <c r="B28" s="38">
        <f>SUM(C28:F28)</f>
        <v>26</v>
      </c>
      <c r="C28" s="38">
        <v>1</v>
      </c>
      <c r="D28" s="38">
        <v>24</v>
      </c>
      <c r="E28" s="38">
        <v>1</v>
      </c>
      <c r="F28" s="48">
        <v>0</v>
      </c>
      <c r="H28" s="28"/>
      <c r="I28" s="28"/>
      <c r="J28" s="28"/>
      <c r="K28" s="28"/>
      <c r="L28" s="28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8" customHeight="1" x14ac:dyDescent="0.2">
      <c r="A29" s="14" t="s">
        <v>41</v>
      </c>
      <c r="B29" s="38">
        <f>SUM(C29:F29)</f>
        <v>10</v>
      </c>
      <c r="C29" s="4">
        <f>SUM(C30:C31)</f>
        <v>0</v>
      </c>
      <c r="D29" s="38">
        <v>8</v>
      </c>
      <c r="E29" s="38">
        <v>2</v>
      </c>
      <c r="F29" s="48">
        <v>0</v>
      </c>
      <c r="H29" s="28"/>
      <c r="I29" s="28"/>
      <c r="J29" s="28"/>
      <c r="K29" s="28"/>
      <c r="L29" s="28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23.1" customHeight="1" x14ac:dyDescent="0.2">
      <c r="A30" s="10" t="s">
        <v>19</v>
      </c>
      <c r="B30" s="4">
        <f>SUM(B31:B32)</f>
        <v>3</v>
      </c>
      <c r="C30" s="4">
        <f>SUM(C31:C32)</f>
        <v>0</v>
      </c>
      <c r="D30" s="4">
        <f>SUM(D31:D32)</f>
        <v>3</v>
      </c>
      <c r="E30" s="4">
        <f>SUM(E31:E32)</f>
        <v>0</v>
      </c>
      <c r="F30" s="5">
        <f>SUM(F31:F32)</f>
        <v>0</v>
      </c>
      <c r="H30" s="28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ht="18" customHeight="1" x14ac:dyDescent="0.2">
      <c r="A31" s="14" t="s">
        <v>9</v>
      </c>
      <c r="B31" s="38">
        <f>SUM(C31:F31)</f>
        <v>1</v>
      </c>
      <c r="C31" s="38">
        <v>0</v>
      </c>
      <c r="D31" s="38">
        <v>1</v>
      </c>
      <c r="E31" s="48">
        <v>0</v>
      </c>
      <c r="F31" s="48">
        <v>0</v>
      </c>
      <c r="H31" s="28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18" customHeight="1" x14ac:dyDescent="0.2">
      <c r="A32" s="14" t="s">
        <v>10</v>
      </c>
      <c r="B32" s="38">
        <f t="shared" ref="B32" si="9">SUM(C32:F32)</f>
        <v>2</v>
      </c>
      <c r="C32" s="38">
        <v>0</v>
      </c>
      <c r="D32" s="38">
        <v>2</v>
      </c>
      <c r="E32" s="38">
        <v>0</v>
      </c>
      <c r="F32" s="32">
        <v>0</v>
      </c>
      <c r="H32" s="28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23.1" customHeight="1" x14ac:dyDescent="0.2">
      <c r="A33" s="41" t="s">
        <v>17</v>
      </c>
      <c r="B33" s="4">
        <f>B34+B46</f>
        <v>722</v>
      </c>
      <c r="C33" s="4">
        <f>C34+C46</f>
        <v>71</v>
      </c>
      <c r="D33" s="4">
        <f>D34+D46</f>
        <v>557</v>
      </c>
      <c r="E33" s="4">
        <f>E34+E46</f>
        <v>62</v>
      </c>
      <c r="F33" s="5">
        <f>F34+F46</f>
        <v>32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21" customHeight="1" x14ac:dyDescent="0.2">
      <c r="A34" s="40" t="s">
        <v>17</v>
      </c>
      <c r="B34" s="45">
        <f>+B35+B39</f>
        <v>679</v>
      </c>
      <c r="C34" s="8">
        <f>SUM(C35+C39)</f>
        <v>65</v>
      </c>
      <c r="D34" s="8">
        <f>SUM(D35+D39)</f>
        <v>523</v>
      </c>
      <c r="E34" s="8">
        <f>SUM(E35+E39)</f>
        <v>62</v>
      </c>
      <c r="F34" s="9">
        <f>SUM(F35+F39)</f>
        <v>29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s="2" customFormat="1" ht="20.25" customHeight="1" x14ac:dyDescent="0.2">
      <c r="A35" s="15" t="s">
        <v>5</v>
      </c>
      <c r="B35" s="4">
        <f>SUM(C35:F35)</f>
        <v>630</v>
      </c>
      <c r="C35" s="4">
        <f>SUM(C36:C38)</f>
        <v>55</v>
      </c>
      <c r="D35" s="4">
        <f t="shared" ref="D35:F35" si="10">SUM(D36:D38)</f>
        <v>496</v>
      </c>
      <c r="E35" s="4">
        <f t="shared" si="10"/>
        <v>59</v>
      </c>
      <c r="F35" s="36">
        <f t="shared" si="10"/>
        <v>20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</row>
    <row r="36" spans="1:35" ht="18" customHeight="1" x14ac:dyDescent="0.2">
      <c r="A36" s="14" t="s">
        <v>6</v>
      </c>
      <c r="B36" s="38">
        <f t="shared" ref="B36:B45" si="11">SUM(C36:F36)</f>
        <v>601</v>
      </c>
      <c r="C36" s="38">
        <v>51</v>
      </c>
      <c r="D36" s="38">
        <v>478</v>
      </c>
      <c r="E36" s="38">
        <v>55</v>
      </c>
      <c r="F36" s="48">
        <v>17</v>
      </c>
      <c r="H36" s="28"/>
      <c r="I36" s="28"/>
      <c r="J36" s="28"/>
      <c r="K36" s="28"/>
      <c r="L36" s="28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18" customHeight="1" x14ac:dyDescent="0.2">
      <c r="A37" s="14" t="s">
        <v>7</v>
      </c>
      <c r="B37" s="38">
        <f t="shared" si="11"/>
        <v>2</v>
      </c>
      <c r="C37" s="38">
        <v>0</v>
      </c>
      <c r="D37" s="38">
        <v>2</v>
      </c>
      <c r="E37" s="38">
        <v>0</v>
      </c>
      <c r="F37" s="48">
        <v>0</v>
      </c>
      <c r="H37" s="28"/>
      <c r="I37" s="28"/>
      <c r="J37" s="28"/>
      <c r="K37" s="28"/>
      <c r="L37" s="28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18" customHeight="1" x14ac:dyDescent="0.2">
      <c r="A38" s="14" t="s">
        <v>8</v>
      </c>
      <c r="B38" s="38">
        <f t="shared" si="11"/>
        <v>27</v>
      </c>
      <c r="C38" s="38">
        <v>4</v>
      </c>
      <c r="D38" s="38">
        <v>16</v>
      </c>
      <c r="E38" s="38">
        <v>4</v>
      </c>
      <c r="F38" s="48">
        <v>3</v>
      </c>
      <c r="H38" s="28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17.25" customHeight="1" x14ac:dyDescent="0.2">
      <c r="A39" s="15" t="s">
        <v>19</v>
      </c>
      <c r="B39" s="4">
        <f>SUM(B40:B45)</f>
        <v>49</v>
      </c>
      <c r="C39" s="4">
        <f>SUM(C40:C45)</f>
        <v>10</v>
      </c>
      <c r="D39" s="4">
        <f>SUM(D40:D45)</f>
        <v>27</v>
      </c>
      <c r="E39" s="5">
        <f>SUM(E40:E45)</f>
        <v>3</v>
      </c>
      <c r="F39" s="5">
        <f>SUM(F40:F45)</f>
        <v>9</v>
      </c>
      <c r="H39" s="28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19.5" customHeight="1" x14ac:dyDescent="0.2">
      <c r="A40" s="14" t="s">
        <v>9</v>
      </c>
      <c r="B40" s="38">
        <f t="shared" si="11"/>
        <v>25</v>
      </c>
      <c r="C40" s="38">
        <v>4</v>
      </c>
      <c r="D40" s="38">
        <v>13</v>
      </c>
      <c r="E40" s="38">
        <v>3</v>
      </c>
      <c r="F40" s="32">
        <v>5</v>
      </c>
      <c r="H40" s="28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19.5" customHeight="1" x14ac:dyDescent="0.2">
      <c r="A41" s="14" t="s">
        <v>10</v>
      </c>
      <c r="B41" s="38">
        <f t="shared" si="11"/>
        <v>5</v>
      </c>
      <c r="C41" s="38">
        <v>2</v>
      </c>
      <c r="D41" s="38">
        <v>2</v>
      </c>
      <c r="E41" s="38">
        <v>0</v>
      </c>
      <c r="F41" s="32">
        <v>1</v>
      </c>
      <c r="H41" s="28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19.5" customHeight="1" x14ac:dyDescent="0.2">
      <c r="A42" s="14" t="s">
        <v>42</v>
      </c>
      <c r="B42" s="38">
        <f t="shared" si="11"/>
        <v>2</v>
      </c>
      <c r="C42" s="38">
        <v>0</v>
      </c>
      <c r="D42" s="38">
        <v>2</v>
      </c>
      <c r="E42" s="38">
        <v>0</v>
      </c>
      <c r="F42" s="32">
        <v>0</v>
      </c>
      <c r="H42" s="28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9.5" customHeight="1" x14ac:dyDescent="0.2">
      <c r="A43" s="14" t="s">
        <v>12</v>
      </c>
      <c r="B43" s="38">
        <f t="shared" si="11"/>
        <v>8</v>
      </c>
      <c r="C43" s="38">
        <v>0</v>
      </c>
      <c r="D43" s="38">
        <v>5</v>
      </c>
      <c r="E43" s="38">
        <v>0</v>
      </c>
      <c r="F43" s="32">
        <v>3</v>
      </c>
      <c r="H43" s="28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9.5" customHeight="1" x14ac:dyDescent="0.2">
      <c r="A44" s="14" t="s">
        <v>39</v>
      </c>
      <c r="B44" s="38">
        <f t="shared" si="11"/>
        <v>1</v>
      </c>
      <c r="C44" s="38">
        <v>0</v>
      </c>
      <c r="D44" s="38">
        <v>1</v>
      </c>
      <c r="E44" s="38">
        <v>0</v>
      </c>
      <c r="F44" s="32">
        <v>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9.5" customHeight="1" x14ac:dyDescent="0.2">
      <c r="A45" s="14" t="s">
        <v>13</v>
      </c>
      <c r="B45" s="38">
        <f t="shared" si="11"/>
        <v>8</v>
      </c>
      <c r="C45" s="38">
        <v>4</v>
      </c>
      <c r="D45" s="38">
        <v>4</v>
      </c>
      <c r="E45" s="38">
        <v>0</v>
      </c>
      <c r="F45" s="32">
        <v>0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23.1" customHeight="1" x14ac:dyDescent="0.2">
      <c r="A46" s="40" t="s">
        <v>18</v>
      </c>
      <c r="B46" s="45">
        <f>SUM(B47,B51)</f>
        <v>43</v>
      </c>
      <c r="C46" s="45">
        <f>SUM(C47,C51)</f>
        <v>6</v>
      </c>
      <c r="D46" s="45">
        <f t="shared" ref="D46:F46" si="12">SUM(D47,D51)</f>
        <v>34</v>
      </c>
      <c r="E46" s="45">
        <f t="shared" si="12"/>
        <v>0</v>
      </c>
      <c r="F46" s="49">
        <f t="shared" si="12"/>
        <v>3</v>
      </c>
      <c r="G46" s="30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21.95" customHeight="1" x14ac:dyDescent="0.2">
      <c r="A47" s="15" t="s">
        <v>21</v>
      </c>
      <c r="B47" s="4">
        <f>SUM(B48+B49)</f>
        <v>39</v>
      </c>
      <c r="C47" s="4">
        <f t="shared" ref="C47:F47" si="13">SUM(C48+C49)</f>
        <v>4</v>
      </c>
      <c r="D47" s="4">
        <f t="shared" si="13"/>
        <v>32</v>
      </c>
      <c r="E47" s="4">
        <f t="shared" si="13"/>
        <v>0</v>
      </c>
      <c r="F47" s="5">
        <f t="shared" si="13"/>
        <v>3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8" customHeight="1" x14ac:dyDescent="0.2">
      <c r="A48" s="14" t="s">
        <v>6</v>
      </c>
      <c r="B48" s="38">
        <f t="shared" ref="B48:B54" si="14">SUM(C48:F48)</f>
        <v>31</v>
      </c>
      <c r="C48" s="38">
        <v>3</v>
      </c>
      <c r="D48" s="38">
        <v>27</v>
      </c>
      <c r="E48" s="38">
        <v>0</v>
      </c>
      <c r="F48" s="22">
        <v>1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8" customHeight="1" x14ac:dyDescent="0.2">
      <c r="A49" s="14" t="s">
        <v>8</v>
      </c>
      <c r="B49" s="38">
        <f t="shared" si="14"/>
        <v>8</v>
      </c>
      <c r="C49" s="38">
        <v>1</v>
      </c>
      <c r="D49" s="38">
        <v>5</v>
      </c>
      <c r="E49" s="38">
        <v>0</v>
      </c>
      <c r="F49" s="22">
        <v>2</v>
      </c>
      <c r="H49" s="28"/>
      <c r="I49" s="28"/>
      <c r="J49" s="28"/>
      <c r="K49" s="28"/>
      <c r="L49" s="28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20.100000000000001" customHeight="1" x14ac:dyDescent="0.2">
      <c r="A50" s="50" t="s">
        <v>40</v>
      </c>
      <c r="B50" s="38"/>
      <c r="C50" s="38"/>
      <c r="D50" s="38"/>
      <c r="E50" s="38"/>
      <c r="F50" s="22"/>
      <c r="H50" s="28"/>
      <c r="I50" s="28"/>
      <c r="J50" s="28"/>
      <c r="K50" s="28"/>
      <c r="L50" s="28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21.95" customHeight="1" x14ac:dyDescent="0.2">
      <c r="A51" s="15" t="s">
        <v>20</v>
      </c>
      <c r="B51" s="4">
        <f>SUM(B52:B54)</f>
        <v>4</v>
      </c>
      <c r="C51" s="4">
        <f>SUM(C52:C54)</f>
        <v>2</v>
      </c>
      <c r="D51" s="4">
        <f>SUM(D52:D54)</f>
        <v>2</v>
      </c>
      <c r="E51" s="4">
        <f>SUM(E52:E54)</f>
        <v>0</v>
      </c>
      <c r="F51" s="5">
        <f>SUM(F52:F54)</f>
        <v>0</v>
      </c>
      <c r="H51" s="28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8" customHeight="1" x14ac:dyDescent="0.2">
      <c r="A52" s="14" t="s">
        <v>9</v>
      </c>
      <c r="B52" s="38">
        <f t="shared" si="14"/>
        <v>2</v>
      </c>
      <c r="C52" s="38">
        <v>1</v>
      </c>
      <c r="D52" s="38">
        <v>1</v>
      </c>
      <c r="E52" s="38">
        <v>0</v>
      </c>
      <c r="F52" s="32">
        <v>0</v>
      </c>
      <c r="H52" s="28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8" customHeight="1" x14ac:dyDescent="0.2">
      <c r="A53" s="14" t="s">
        <v>11</v>
      </c>
      <c r="B53" s="38">
        <f t="shared" ref="B53" si="15">SUM(C53:F53)</f>
        <v>1</v>
      </c>
      <c r="C53" s="38">
        <v>1</v>
      </c>
      <c r="D53" s="38">
        <v>0</v>
      </c>
      <c r="E53" s="38">
        <v>0</v>
      </c>
      <c r="F53" s="32">
        <v>0</v>
      </c>
      <c r="H53" s="28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8" customHeight="1" x14ac:dyDescent="0.2">
      <c r="A54" s="14" t="s">
        <v>13</v>
      </c>
      <c r="B54" s="38">
        <f t="shared" si="14"/>
        <v>1</v>
      </c>
      <c r="C54" s="38">
        <v>0</v>
      </c>
      <c r="D54" s="38">
        <v>1</v>
      </c>
      <c r="E54" s="38">
        <v>0</v>
      </c>
      <c r="F54" s="22">
        <v>0</v>
      </c>
      <c r="H54" s="28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23.1" customHeight="1" x14ac:dyDescent="0.2">
      <c r="A55" s="41" t="s">
        <v>23</v>
      </c>
      <c r="B55" s="4">
        <f>B56+B64</f>
        <v>724</v>
      </c>
      <c r="C55" s="4">
        <f>C56+C64</f>
        <v>242</v>
      </c>
      <c r="D55" s="4">
        <f>D56+D64</f>
        <v>91</v>
      </c>
      <c r="E55" s="31">
        <f>E56+E64</f>
        <v>178</v>
      </c>
      <c r="F55" s="5">
        <f>F56+F64</f>
        <v>213</v>
      </c>
      <c r="H55" s="28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23.25" customHeight="1" x14ac:dyDescent="0.2">
      <c r="A56" s="40" t="s">
        <v>14</v>
      </c>
      <c r="B56" s="8">
        <f>SUM(C56:F56)</f>
        <v>225</v>
      </c>
      <c r="C56" s="46">
        <f>SUM(C57+C61)</f>
        <v>12</v>
      </c>
      <c r="D56" s="46">
        <f>SUM(D57+D61)</f>
        <v>31</v>
      </c>
      <c r="E56" s="46">
        <f>SUM(E57+E61)</f>
        <v>11</v>
      </c>
      <c r="F56" s="47">
        <f>SUM(F57+F61)</f>
        <v>171</v>
      </c>
      <c r="H56" s="28"/>
      <c r="I56" s="28"/>
      <c r="J56" s="28"/>
      <c r="K56" s="28"/>
      <c r="L56" s="28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21" customHeight="1" x14ac:dyDescent="0.2">
      <c r="A57" s="15" t="s">
        <v>5</v>
      </c>
      <c r="B57" s="4">
        <f>SUM(C57:F57)</f>
        <v>219</v>
      </c>
      <c r="C57" s="4">
        <f>SUM(C58:C60)</f>
        <v>12</v>
      </c>
      <c r="D57" s="4">
        <f>SUM(D58:D60)</f>
        <v>28</v>
      </c>
      <c r="E57" s="4">
        <f>SUM(E58:E60)</f>
        <v>11</v>
      </c>
      <c r="F57" s="5">
        <f>SUM(F58:F60)</f>
        <v>168</v>
      </c>
      <c r="H57" s="28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21.95" customHeight="1" x14ac:dyDescent="0.2">
      <c r="A58" s="14" t="s">
        <v>6</v>
      </c>
      <c r="B58" s="38">
        <f t="shared" ref="B58:B60" si="16">SUM(C58:F58)</f>
        <v>207</v>
      </c>
      <c r="C58" s="38">
        <v>11</v>
      </c>
      <c r="D58" s="38">
        <v>22</v>
      </c>
      <c r="E58" s="38">
        <v>9</v>
      </c>
      <c r="F58" s="48">
        <v>165</v>
      </c>
      <c r="H58" s="28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21.95" customHeight="1" x14ac:dyDescent="0.2">
      <c r="A59" s="14" t="s">
        <v>7</v>
      </c>
      <c r="B59" s="38">
        <f t="shared" si="16"/>
        <v>2</v>
      </c>
      <c r="C59" s="38">
        <v>0</v>
      </c>
      <c r="D59" s="38">
        <v>1</v>
      </c>
      <c r="E59" s="38">
        <v>0</v>
      </c>
      <c r="F59" s="48">
        <v>1</v>
      </c>
      <c r="H59" s="28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21.95" customHeight="1" x14ac:dyDescent="0.2">
      <c r="A60" s="14" t="s">
        <v>8</v>
      </c>
      <c r="B60" s="38">
        <f t="shared" si="16"/>
        <v>10</v>
      </c>
      <c r="C60" s="38">
        <v>1</v>
      </c>
      <c r="D60" s="38">
        <v>5</v>
      </c>
      <c r="E60" s="38">
        <v>2</v>
      </c>
      <c r="F60" s="48">
        <v>2</v>
      </c>
      <c r="H60" s="28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24.95" customHeight="1" x14ac:dyDescent="0.2">
      <c r="A61" s="15" t="s">
        <v>19</v>
      </c>
      <c r="B61" s="8">
        <f>SUM(B62:B63)</f>
        <v>6</v>
      </c>
      <c r="C61" s="4">
        <f>SUM(C62:C63)</f>
        <v>0</v>
      </c>
      <c r="D61" s="4">
        <f>SUM(D62:D63)</f>
        <v>3</v>
      </c>
      <c r="E61" s="4">
        <f>SUM(E62:E63)</f>
        <v>0</v>
      </c>
      <c r="F61" s="5">
        <f>SUM(F62:F63)</f>
        <v>3</v>
      </c>
      <c r="H61" s="28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21.95" customHeight="1" x14ac:dyDescent="0.2">
      <c r="A62" s="14" t="s">
        <v>9</v>
      </c>
      <c r="B62" s="38">
        <f t="shared" ref="B62:B63" si="17">SUM(C62:F62)</f>
        <v>2</v>
      </c>
      <c r="C62" s="38">
        <v>0</v>
      </c>
      <c r="D62" s="38">
        <v>2</v>
      </c>
      <c r="E62" s="38">
        <v>0</v>
      </c>
      <c r="F62" s="22">
        <v>0</v>
      </c>
      <c r="H62" s="28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21.95" customHeight="1" x14ac:dyDescent="0.2">
      <c r="A63" s="14" t="s">
        <v>39</v>
      </c>
      <c r="B63" s="38">
        <f t="shared" si="17"/>
        <v>4</v>
      </c>
      <c r="C63" s="38">
        <v>0</v>
      </c>
      <c r="D63" s="38">
        <v>1</v>
      </c>
      <c r="E63" s="38">
        <v>0</v>
      </c>
      <c r="F63" s="22">
        <v>3</v>
      </c>
      <c r="H63" s="28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23.1" customHeight="1" x14ac:dyDescent="0.2">
      <c r="A64" s="40" t="s">
        <v>16</v>
      </c>
      <c r="B64" s="8">
        <f>SUM(B65+B68)</f>
        <v>499</v>
      </c>
      <c r="C64" s="8">
        <f>SUM(C65+C68)</f>
        <v>230</v>
      </c>
      <c r="D64" s="8">
        <f>SUM(D65+D68)</f>
        <v>60</v>
      </c>
      <c r="E64" s="8">
        <f>SUM(E65+E68)</f>
        <v>167</v>
      </c>
      <c r="F64" s="9">
        <f>SUM(F65+F68)</f>
        <v>42</v>
      </c>
      <c r="H64" s="28"/>
      <c r="I64" s="28"/>
      <c r="J64" s="28"/>
      <c r="K64" s="28"/>
      <c r="L64" s="28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24.95" customHeight="1" x14ac:dyDescent="0.2">
      <c r="A65" s="15" t="s">
        <v>5</v>
      </c>
      <c r="B65" s="8">
        <f>SUM(C65:F65)</f>
        <v>490</v>
      </c>
      <c r="C65" s="4">
        <f>SUM(C66:C67)</f>
        <v>227</v>
      </c>
      <c r="D65" s="4">
        <f>SUM(D66:D67)</f>
        <v>57</v>
      </c>
      <c r="E65" s="4">
        <f>SUM(E66:E67)</f>
        <v>166</v>
      </c>
      <c r="F65" s="5">
        <f>SUM(F66:F67)</f>
        <v>40</v>
      </c>
      <c r="H65" s="28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21.95" customHeight="1" x14ac:dyDescent="0.2">
      <c r="A66" s="14" t="s">
        <v>6</v>
      </c>
      <c r="B66" s="38">
        <f t="shared" ref="B66:B67" si="18">SUM(C66:F66)</f>
        <v>488</v>
      </c>
      <c r="C66" s="38">
        <v>227</v>
      </c>
      <c r="D66" s="38">
        <v>57</v>
      </c>
      <c r="E66" s="38">
        <v>166</v>
      </c>
      <c r="F66" s="48">
        <v>38</v>
      </c>
      <c r="H66" s="28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21.95" customHeight="1" x14ac:dyDescent="0.2">
      <c r="A67" s="14" t="s">
        <v>8</v>
      </c>
      <c r="B67" s="38">
        <f t="shared" si="18"/>
        <v>2</v>
      </c>
      <c r="C67" s="38">
        <v>0</v>
      </c>
      <c r="D67" s="38">
        <v>0</v>
      </c>
      <c r="E67" s="38">
        <v>0</v>
      </c>
      <c r="F67" s="48">
        <v>2</v>
      </c>
      <c r="H67" s="28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21.95" customHeight="1" x14ac:dyDescent="0.2">
      <c r="A68" s="15" t="s">
        <v>19</v>
      </c>
      <c r="B68" s="8">
        <f>SUM(B69:B72)</f>
        <v>9</v>
      </c>
      <c r="C68" s="8">
        <f>SUM(C69:C72)</f>
        <v>3</v>
      </c>
      <c r="D68" s="8">
        <f>SUM(D69:D72)</f>
        <v>3</v>
      </c>
      <c r="E68" s="8">
        <f>SUM(E69:E72)</f>
        <v>1</v>
      </c>
      <c r="F68" s="9">
        <f>SUM(F69:F72)</f>
        <v>2</v>
      </c>
      <c r="H68" s="28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ht="21.95" customHeight="1" x14ac:dyDescent="0.2">
      <c r="A69" s="14" t="s">
        <v>9</v>
      </c>
      <c r="B69" s="38">
        <f t="shared" ref="B69:B72" si="19">SUM(C69:F69)</f>
        <v>4</v>
      </c>
      <c r="C69" s="38">
        <v>3</v>
      </c>
      <c r="D69" s="38">
        <v>0</v>
      </c>
      <c r="E69" s="38">
        <v>0</v>
      </c>
      <c r="F69" s="48">
        <v>1</v>
      </c>
      <c r="H69" s="28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21.95" customHeight="1" x14ac:dyDescent="0.2">
      <c r="A70" s="14" t="s">
        <v>22</v>
      </c>
      <c r="B70" s="38">
        <f t="shared" si="19"/>
        <v>1</v>
      </c>
      <c r="C70" s="38">
        <v>0</v>
      </c>
      <c r="D70" s="38">
        <v>1</v>
      </c>
      <c r="E70" s="38">
        <v>0</v>
      </c>
      <c r="F70" s="48">
        <v>0</v>
      </c>
      <c r="H70" s="28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21.95" customHeight="1" x14ac:dyDescent="0.2">
      <c r="A71" s="14" t="s">
        <v>10</v>
      </c>
      <c r="B71" s="38">
        <f t="shared" si="19"/>
        <v>2</v>
      </c>
      <c r="C71" s="38">
        <v>0</v>
      </c>
      <c r="D71" s="38">
        <v>1</v>
      </c>
      <c r="E71" s="38">
        <v>0</v>
      </c>
      <c r="F71" s="48">
        <v>1</v>
      </c>
      <c r="H71" s="28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21.95" customHeight="1" x14ac:dyDescent="0.2">
      <c r="A72" s="14" t="s">
        <v>13</v>
      </c>
      <c r="B72" s="38">
        <f t="shared" si="19"/>
        <v>2</v>
      </c>
      <c r="C72" s="38">
        <v>0</v>
      </c>
      <c r="D72" s="38">
        <v>1</v>
      </c>
      <c r="E72" s="38">
        <v>1</v>
      </c>
      <c r="F72" s="48">
        <v>0</v>
      </c>
      <c r="H72" s="28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7.5" customHeight="1" x14ac:dyDescent="0.2">
      <c r="A73" s="23"/>
      <c r="B73" s="33"/>
      <c r="C73" s="51"/>
      <c r="D73" s="51"/>
      <c r="E73" s="51"/>
      <c r="F73" s="52"/>
      <c r="H73" s="28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25.5" customHeight="1" x14ac:dyDescent="0.2">
      <c r="A74" s="20" t="s">
        <v>31</v>
      </c>
      <c r="B74" s="36"/>
      <c r="C74" s="12"/>
      <c r="D74" s="12"/>
      <c r="E74" s="12"/>
      <c r="F74" s="12"/>
      <c r="G74" s="28"/>
      <c r="H74" s="28"/>
      <c r="I74" s="28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12.95" customHeight="1" x14ac:dyDescent="0.25">
      <c r="A75" s="24" t="s">
        <v>32</v>
      </c>
      <c r="B75" s="30"/>
      <c r="C75" s="11"/>
      <c r="D75" s="11"/>
      <c r="E75" s="11"/>
      <c r="F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ht="12.95" customHeight="1" x14ac:dyDescent="0.2">
      <c r="A76" s="25" t="s">
        <v>37</v>
      </c>
      <c r="B76" s="37"/>
      <c r="C76" s="13"/>
      <c r="D76" s="13"/>
      <c r="E76" s="13"/>
      <c r="F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ht="12.95" customHeight="1" x14ac:dyDescent="0.2">
      <c r="A77" s="25" t="s">
        <v>38</v>
      </c>
      <c r="B77" s="37"/>
      <c r="C77" s="13"/>
      <c r="D77" s="13"/>
      <c r="E77" s="13"/>
      <c r="F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ht="12.95" customHeight="1" x14ac:dyDescent="0.25">
      <c r="A78" s="19" t="s">
        <v>30</v>
      </c>
      <c r="B78" s="30"/>
      <c r="C78" s="11"/>
      <c r="D78" s="11"/>
      <c r="E78" s="11"/>
      <c r="F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ht="12.95" customHeight="1" x14ac:dyDescent="0.25">
      <c r="A79" s="24" t="s">
        <v>36</v>
      </c>
      <c r="B79" s="30"/>
      <c r="C79" s="11"/>
      <c r="D79" s="11"/>
      <c r="E79" s="11"/>
      <c r="F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x14ac:dyDescent="0.25">
      <c r="A80" s="24" t="s">
        <v>35</v>
      </c>
      <c r="B80" s="30"/>
      <c r="C80" s="11"/>
      <c r="D80" s="11"/>
      <c r="E80" s="11"/>
      <c r="F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x14ac:dyDescent="0.25">
      <c r="A81" s="24"/>
      <c r="B81" s="30"/>
      <c r="C81" s="11"/>
      <c r="D81" s="11"/>
      <c r="E81" s="11"/>
      <c r="F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x14ac:dyDescent="0.25">
      <c r="A82" s="24"/>
      <c r="B82" s="30"/>
      <c r="C82" s="11"/>
      <c r="D82" s="11"/>
      <c r="E82" s="11"/>
      <c r="F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x14ac:dyDescent="0.25">
      <c r="A83" s="24"/>
      <c r="B83" s="30"/>
      <c r="C83" s="11"/>
      <c r="D83" s="11"/>
      <c r="E83" s="11"/>
      <c r="F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x14ac:dyDescent="0.25">
      <c r="A84" s="24"/>
      <c r="B84" s="30"/>
      <c r="C84" s="11"/>
      <c r="D84" s="11"/>
      <c r="E84" s="11"/>
      <c r="F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x14ac:dyDescent="0.25">
      <c r="A85" s="24"/>
      <c r="B85" s="30"/>
      <c r="C85" s="11"/>
      <c r="D85" s="11"/>
      <c r="E85" s="11"/>
      <c r="F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x14ac:dyDescent="0.25">
      <c r="A86" s="24"/>
      <c r="B86" s="30"/>
      <c r="C86" s="11"/>
      <c r="D86" s="11"/>
      <c r="E86" s="11"/>
      <c r="F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x14ac:dyDescent="0.25">
      <c r="A87" s="24"/>
      <c r="B87" s="30"/>
      <c r="C87" s="11"/>
      <c r="D87" s="11"/>
      <c r="E87" s="11"/>
      <c r="F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x14ac:dyDescent="0.25">
      <c r="A88" s="24"/>
      <c r="B88" s="30"/>
      <c r="C88" s="11"/>
      <c r="D88" s="11"/>
      <c r="E88" s="11"/>
      <c r="F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x14ac:dyDescent="0.25">
      <c r="A89" s="24"/>
      <c r="B89" s="30"/>
      <c r="C89" s="11"/>
      <c r="D89" s="11"/>
      <c r="E89" s="11"/>
      <c r="F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x14ac:dyDescent="0.25">
      <c r="A90" s="24"/>
      <c r="B90" s="30"/>
      <c r="C90" s="11"/>
      <c r="D90" s="11"/>
      <c r="E90" s="11"/>
      <c r="F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x14ac:dyDescent="0.25">
      <c r="A91" s="24"/>
      <c r="B91" s="30"/>
      <c r="C91" s="11"/>
      <c r="D91" s="11"/>
      <c r="E91" s="11"/>
      <c r="F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x14ac:dyDescent="0.25">
      <c r="A92" s="24"/>
      <c r="B92" s="30"/>
      <c r="C92" s="11"/>
      <c r="D92" s="11"/>
      <c r="E92" s="11"/>
      <c r="F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x14ac:dyDescent="0.25">
      <c r="A93" s="24"/>
      <c r="B93" s="30"/>
      <c r="C93" s="11"/>
      <c r="D93" s="11"/>
      <c r="E93" s="11"/>
      <c r="F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x14ac:dyDescent="0.25">
      <c r="A94" s="24"/>
      <c r="B94" s="30"/>
      <c r="C94" s="11"/>
      <c r="D94" s="11"/>
      <c r="E94" s="11"/>
      <c r="F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x14ac:dyDescent="0.25">
      <c r="A95" s="24"/>
      <c r="B95" s="30"/>
      <c r="C95" s="11"/>
      <c r="D95" s="11"/>
      <c r="E95" s="11"/>
      <c r="F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x14ac:dyDescent="0.25">
      <c r="A96" s="24"/>
      <c r="B96" s="30"/>
      <c r="C96" s="11"/>
      <c r="D96" s="11"/>
      <c r="E96" s="11"/>
      <c r="F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x14ac:dyDescent="0.25">
      <c r="A97" s="24"/>
      <c r="B97" s="30"/>
      <c r="C97" s="11"/>
      <c r="D97" s="11"/>
      <c r="E97" s="11"/>
      <c r="F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x14ac:dyDescent="0.25">
      <c r="A98" s="24"/>
      <c r="B98" s="30"/>
      <c r="C98" s="11"/>
      <c r="D98" s="11"/>
      <c r="E98" s="11"/>
      <c r="F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x14ac:dyDescent="0.25">
      <c r="A99" s="24"/>
      <c r="B99" s="30"/>
      <c r="C99" s="11"/>
      <c r="D99" s="11"/>
      <c r="E99" s="11"/>
      <c r="F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x14ac:dyDescent="0.25">
      <c r="A100" s="24"/>
      <c r="B100" s="30"/>
      <c r="C100" s="11"/>
      <c r="D100" s="11"/>
      <c r="E100" s="11"/>
      <c r="F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x14ac:dyDescent="0.25">
      <c r="A101" s="24"/>
      <c r="B101" s="30"/>
      <c r="C101" s="11"/>
      <c r="D101" s="11"/>
      <c r="E101" s="11"/>
      <c r="F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x14ac:dyDescent="0.25">
      <c r="A102" s="24"/>
      <c r="B102" s="30"/>
      <c r="C102" s="11"/>
      <c r="D102" s="11"/>
      <c r="E102" s="11"/>
      <c r="F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x14ac:dyDescent="0.25">
      <c r="A103" s="24"/>
      <c r="B103" s="30"/>
      <c r="C103" s="11"/>
      <c r="D103" s="11"/>
      <c r="E103" s="11"/>
      <c r="F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x14ac:dyDescent="0.25">
      <c r="A104" s="24"/>
      <c r="B104" s="30"/>
      <c r="C104" s="11"/>
      <c r="D104" s="11"/>
      <c r="E104" s="11"/>
      <c r="F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x14ac:dyDescent="0.25">
      <c r="A105" s="24"/>
      <c r="B105" s="30"/>
      <c r="C105" s="11"/>
      <c r="D105" s="11"/>
      <c r="E105" s="11"/>
      <c r="F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x14ac:dyDescent="0.25">
      <c r="A106" s="24"/>
      <c r="B106" s="30"/>
      <c r="C106" s="11"/>
      <c r="D106" s="11"/>
      <c r="E106" s="11"/>
      <c r="F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x14ac:dyDescent="0.25">
      <c r="A107" s="24"/>
      <c r="B107" s="30"/>
      <c r="C107" s="11"/>
      <c r="D107" s="11"/>
      <c r="E107" s="11"/>
      <c r="F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x14ac:dyDescent="0.25">
      <c r="A108" s="24"/>
      <c r="B108" s="30"/>
      <c r="C108" s="11"/>
      <c r="D108" s="11"/>
      <c r="E108" s="11"/>
      <c r="F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x14ac:dyDescent="0.25">
      <c r="A109" s="24"/>
      <c r="B109" s="30"/>
      <c r="C109" s="11"/>
      <c r="D109" s="11"/>
      <c r="E109" s="11"/>
      <c r="F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x14ac:dyDescent="0.25">
      <c r="A110" s="24"/>
      <c r="B110" s="30"/>
      <c r="C110" s="11"/>
      <c r="D110" s="11"/>
      <c r="E110" s="11"/>
      <c r="F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x14ac:dyDescent="0.25">
      <c r="A111" s="24"/>
      <c r="B111" s="30"/>
      <c r="C111" s="11"/>
      <c r="D111" s="11"/>
      <c r="E111" s="11"/>
      <c r="F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x14ac:dyDescent="0.25">
      <c r="A112" s="24"/>
      <c r="B112" s="30"/>
      <c r="C112" s="11"/>
      <c r="D112" s="11"/>
      <c r="E112" s="11"/>
      <c r="F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x14ac:dyDescent="0.25">
      <c r="A113" s="24"/>
      <c r="B113" s="30"/>
      <c r="C113" s="11"/>
      <c r="D113" s="11"/>
      <c r="E113" s="11"/>
      <c r="F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x14ac:dyDescent="0.25">
      <c r="A114" s="24"/>
      <c r="B114" s="30"/>
      <c r="C114" s="11"/>
      <c r="D114" s="11"/>
      <c r="E114" s="11"/>
      <c r="F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x14ac:dyDescent="0.25">
      <c r="A115" s="24"/>
      <c r="B115" s="30"/>
      <c r="C115" s="11"/>
      <c r="D115" s="11"/>
      <c r="E115" s="11"/>
      <c r="F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x14ac:dyDescent="0.25">
      <c r="A116" s="24"/>
      <c r="B116" s="30"/>
      <c r="C116" s="11"/>
      <c r="D116" s="11"/>
      <c r="E116" s="11"/>
      <c r="F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x14ac:dyDescent="0.25">
      <c r="A117" s="24"/>
      <c r="B117" s="30"/>
      <c r="C117" s="11"/>
      <c r="D117" s="11"/>
      <c r="E117" s="11"/>
      <c r="F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x14ac:dyDescent="0.25">
      <c r="A118" s="24"/>
      <c r="B118" s="30"/>
      <c r="C118" s="11"/>
      <c r="D118" s="11"/>
      <c r="E118" s="11"/>
      <c r="F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x14ac:dyDescent="0.25">
      <c r="A119" s="24"/>
      <c r="B119" s="30"/>
      <c r="C119" s="11"/>
      <c r="D119" s="11"/>
      <c r="E119" s="11"/>
      <c r="F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x14ac:dyDescent="0.25">
      <c r="A120" s="24"/>
      <c r="B120" s="30"/>
      <c r="C120" s="11"/>
      <c r="D120" s="11"/>
      <c r="E120" s="11"/>
      <c r="F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x14ac:dyDescent="0.25">
      <c r="A121" s="24"/>
      <c r="B121" s="30"/>
      <c r="C121" s="11"/>
      <c r="D121" s="11"/>
      <c r="E121" s="11"/>
      <c r="F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x14ac:dyDescent="0.25">
      <c r="A122" s="24"/>
      <c r="B122" s="30"/>
      <c r="C122" s="11"/>
      <c r="D122" s="11"/>
      <c r="E122" s="11"/>
      <c r="F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x14ac:dyDescent="0.25">
      <c r="A123" s="24"/>
      <c r="B123" s="30"/>
      <c r="C123" s="11"/>
      <c r="D123" s="11"/>
      <c r="E123" s="11"/>
      <c r="F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x14ac:dyDescent="0.25">
      <c r="A124" s="24"/>
      <c r="B124" s="30"/>
      <c r="C124" s="11"/>
      <c r="D124" s="11"/>
      <c r="E124" s="11"/>
      <c r="F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x14ac:dyDescent="0.25">
      <c r="A125" s="24"/>
      <c r="B125" s="30"/>
      <c r="C125" s="11"/>
      <c r="D125" s="11"/>
      <c r="E125" s="11"/>
      <c r="F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x14ac:dyDescent="0.25">
      <c r="A126" s="24"/>
      <c r="B126" s="30"/>
      <c r="C126" s="11"/>
      <c r="D126" s="11"/>
      <c r="E126" s="11"/>
      <c r="F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x14ac:dyDescent="0.25">
      <c r="A127" s="24"/>
      <c r="B127" s="30"/>
      <c r="C127" s="11"/>
      <c r="D127" s="11"/>
      <c r="E127" s="11"/>
      <c r="F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x14ac:dyDescent="0.25">
      <c r="A128" s="24"/>
      <c r="B128" s="30"/>
      <c r="C128" s="11"/>
      <c r="D128" s="11"/>
      <c r="E128" s="11"/>
      <c r="F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x14ac:dyDescent="0.25">
      <c r="A129" s="24"/>
      <c r="B129" s="30"/>
      <c r="C129" s="11"/>
      <c r="D129" s="11"/>
      <c r="E129" s="11"/>
      <c r="F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x14ac:dyDescent="0.25">
      <c r="A130" s="24"/>
      <c r="B130" s="30"/>
      <c r="C130" s="11"/>
      <c r="D130" s="11"/>
      <c r="E130" s="11"/>
      <c r="F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x14ac:dyDescent="0.25">
      <c r="A131" s="24"/>
      <c r="B131" s="30"/>
      <c r="C131" s="11"/>
      <c r="D131" s="11"/>
      <c r="E131" s="11"/>
      <c r="F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x14ac:dyDescent="0.25">
      <c r="A132" s="24"/>
      <c r="B132" s="30"/>
      <c r="C132" s="11"/>
      <c r="D132" s="11"/>
      <c r="E132" s="11"/>
      <c r="F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x14ac:dyDescent="0.25">
      <c r="A133" s="24"/>
      <c r="B133" s="30"/>
      <c r="C133" s="11"/>
      <c r="D133" s="11"/>
      <c r="E133" s="11"/>
      <c r="F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x14ac:dyDescent="0.25">
      <c r="A134" s="24"/>
      <c r="B134" s="30"/>
      <c r="C134" s="11"/>
      <c r="D134" s="11"/>
      <c r="E134" s="11"/>
      <c r="F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x14ac:dyDescent="0.25">
      <c r="A135" s="24"/>
      <c r="B135" s="30"/>
      <c r="C135" s="11"/>
      <c r="D135" s="11"/>
      <c r="E135" s="11"/>
      <c r="F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x14ac:dyDescent="0.25">
      <c r="A136" s="24"/>
      <c r="B136" s="30"/>
      <c r="C136" s="11"/>
      <c r="D136" s="11"/>
      <c r="E136" s="11"/>
      <c r="F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x14ac:dyDescent="0.25">
      <c r="A137" s="24"/>
      <c r="B137" s="30"/>
      <c r="C137" s="11"/>
      <c r="D137" s="11"/>
      <c r="E137" s="11"/>
      <c r="F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x14ac:dyDescent="0.25">
      <c r="A138" s="24"/>
      <c r="B138" s="30"/>
      <c r="C138" s="11"/>
      <c r="D138" s="11"/>
      <c r="E138" s="11"/>
      <c r="F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x14ac:dyDescent="0.25">
      <c r="A139" s="24"/>
      <c r="B139" s="30"/>
      <c r="C139" s="11"/>
      <c r="D139" s="11"/>
      <c r="E139" s="11"/>
      <c r="F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x14ac:dyDescent="0.25">
      <c r="A140" s="24"/>
      <c r="B140" s="30"/>
      <c r="C140" s="11"/>
      <c r="D140" s="11"/>
      <c r="E140" s="11"/>
      <c r="F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x14ac:dyDescent="0.25">
      <c r="A141" s="24"/>
      <c r="B141" s="30"/>
      <c r="C141" s="11"/>
      <c r="D141" s="11"/>
      <c r="E141" s="11"/>
      <c r="F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x14ac:dyDescent="0.25">
      <c r="A142" s="24"/>
      <c r="B142" s="30"/>
      <c r="C142" s="11"/>
      <c r="D142" s="11"/>
      <c r="E142" s="11"/>
      <c r="F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x14ac:dyDescent="0.25">
      <c r="A143" s="24"/>
      <c r="B143" s="30"/>
      <c r="C143" s="11"/>
      <c r="D143" s="11"/>
      <c r="E143" s="11"/>
      <c r="F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x14ac:dyDescent="0.25">
      <c r="A144" s="24"/>
      <c r="B144" s="30"/>
      <c r="C144" s="11"/>
      <c r="D144" s="11"/>
      <c r="E144" s="11"/>
      <c r="F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x14ac:dyDescent="0.25">
      <c r="A145" s="24"/>
      <c r="B145" s="30"/>
      <c r="C145" s="11"/>
      <c r="D145" s="11"/>
      <c r="E145" s="11"/>
      <c r="F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1:35" x14ac:dyDescent="0.25">
      <c r="A146" s="24"/>
      <c r="B146" s="30"/>
      <c r="C146" s="11"/>
      <c r="D146" s="11"/>
      <c r="E146" s="11"/>
      <c r="F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1:35" x14ac:dyDescent="0.25">
      <c r="A147" s="24"/>
      <c r="B147" s="30"/>
      <c r="C147" s="11"/>
      <c r="D147" s="11"/>
      <c r="E147" s="11"/>
      <c r="F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1:35" x14ac:dyDescent="0.25">
      <c r="A148" s="24"/>
      <c r="B148" s="30"/>
      <c r="C148" s="11"/>
      <c r="D148" s="11"/>
      <c r="E148" s="11"/>
      <c r="F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x14ac:dyDescent="0.25"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1:35" x14ac:dyDescent="0.25"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1:35" x14ac:dyDescent="0.25"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1:35" x14ac:dyDescent="0.25"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x14ac:dyDescent="0.25"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1:35" x14ac:dyDescent="0.25"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1:35" x14ac:dyDescent="0.25"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x14ac:dyDescent="0.25"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x14ac:dyDescent="0.25"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1:35" x14ac:dyDescent="0.25"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1:35" x14ac:dyDescent="0.25"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1:35" x14ac:dyDescent="0.25"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20:35" x14ac:dyDescent="0.25"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20:35" x14ac:dyDescent="0.25"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20:35" x14ac:dyDescent="0.25"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20:35" x14ac:dyDescent="0.25"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20:35" x14ac:dyDescent="0.25"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20:35" x14ac:dyDescent="0.25"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20:35" x14ac:dyDescent="0.25"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20:35" x14ac:dyDescent="0.25"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20:35" x14ac:dyDescent="0.25"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20:35" x14ac:dyDescent="0.25"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20:35" x14ac:dyDescent="0.25"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20:35" x14ac:dyDescent="0.25"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20:35" x14ac:dyDescent="0.25"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20:35" x14ac:dyDescent="0.25"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20:35" x14ac:dyDescent="0.25"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20:35" x14ac:dyDescent="0.25"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20:35" x14ac:dyDescent="0.25"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20:35" x14ac:dyDescent="0.25"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20:35" x14ac:dyDescent="0.25"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20:35" x14ac:dyDescent="0.25"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20:35" x14ac:dyDescent="0.25"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20:35" x14ac:dyDescent="0.25"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20:35" x14ac:dyDescent="0.25"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20:35" x14ac:dyDescent="0.25"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20:35" x14ac:dyDescent="0.25"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20:35" x14ac:dyDescent="0.25"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20:35" x14ac:dyDescent="0.25"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20:35" x14ac:dyDescent="0.25"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20:35" x14ac:dyDescent="0.25"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20:35" x14ac:dyDescent="0.25"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20:35" x14ac:dyDescent="0.25"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20:35" x14ac:dyDescent="0.25"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20:35" x14ac:dyDescent="0.25"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20:35" x14ac:dyDescent="0.25"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20:35" x14ac:dyDescent="0.25"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20:35" x14ac:dyDescent="0.25"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20:35" x14ac:dyDescent="0.25"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20:35" x14ac:dyDescent="0.25"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20:35" x14ac:dyDescent="0.25"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20:35" x14ac:dyDescent="0.25"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20:35" x14ac:dyDescent="0.25"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20:35" x14ac:dyDescent="0.25"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20:35" x14ac:dyDescent="0.25"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20:35" x14ac:dyDescent="0.25"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20:35" x14ac:dyDescent="0.25"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20:35" x14ac:dyDescent="0.25"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20:35" x14ac:dyDescent="0.25"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20:35" x14ac:dyDescent="0.25"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20:35" x14ac:dyDescent="0.25"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20:35" x14ac:dyDescent="0.25"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20:35" x14ac:dyDescent="0.25"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20:35" x14ac:dyDescent="0.25"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20:35" x14ac:dyDescent="0.25"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20:35" x14ac:dyDescent="0.25"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20:35" x14ac:dyDescent="0.25"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20:35" x14ac:dyDescent="0.25"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20:35" x14ac:dyDescent="0.25"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20:35" x14ac:dyDescent="0.25"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20:35" x14ac:dyDescent="0.25"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20:35" x14ac:dyDescent="0.25"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20:35" x14ac:dyDescent="0.25"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20:35" x14ac:dyDescent="0.25"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20:35" x14ac:dyDescent="0.25"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20:35" x14ac:dyDescent="0.25"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20:35" x14ac:dyDescent="0.25"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20:35" x14ac:dyDescent="0.25"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20:35" x14ac:dyDescent="0.25"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20:35" x14ac:dyDescent="0.25"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20:35" x14ac:dyDescent="0.25"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20:35" x14ac:dyDescent="0.25"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20:35" x14ac:dyDescent="0.25"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20:35" x14ac:dyDescent="0.25"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20:35" x14ac:dyDescent="0.25"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20:35" x14ac:dyDescent="0.25"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20:35" x14ac:dyDescent="0.25"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20:35" x14ac:dyDescent="0.25"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20:35" x14ac:dyDescent="0.25"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20:35" x14ac:dyDescent="0.25"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20:35" x14ac:dyDescent="0.25"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20:35" x14ac:dyDescent="0.25"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20:35" x14ac:dyDescent="0.25"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20:35" x14ac:dyDescent="0.25"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20:35" x14ac:dyDescent="0.25"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20:35" x14ac:dyDescent="0.25"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20:35" x14ac:dyDescent="0.25"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20:35" x14ac:dyDescent="0.25"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20:35" x14ac:dyDescent="0.25"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20:35" x14ac:dyDescent="0.25"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20:35" x14ac:dyDescent="0.25"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20:35" x14ac:dyDescent="0.25"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20:35" x14ac:dyDescent="0.25"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20:35" x14ac:dyDescent="0.25"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20:35" x14ac:dyDescent="0.25"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20:35" x14ac:dyDescent="0.25"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20:35" x14ac:dyDescent="0.25"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20:35" x14ac:dyDescent="0.25"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20:35" x14ac:dyDescent="0.25"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20:35" x14ac:dyDescent="0.25"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20:35" x14ac:dyDescent="0.25"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20:35" x14ac:dyDescent="0.25"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20:35" x14ac:dyDescent="0.25"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20:35" x14ac:dyDescent="0.25"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20:35" x14ac:dyDescent="0.25"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20:35" x14ac:dyDescent="0.25"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20:35" x14ac:dyDescent="0.25"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20:35" x14ac:dyDescent="0.25"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20:35" x14ac:dyDescent="0.25"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20:35" x14ac:dyDescent="0.25"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20:35" x14ac:dyDescent="0.25"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20:35" x14ac:dyDescent="0.25"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20:35" x14ac:dyDescent="0.25"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20:35" x14ac:dyDescent="0.25"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20:35" x14ac:dyDescent="0.25"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20:35" x14ac:dyDescent="0.25"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20:35" x14ac:dyDescent="0.25"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20:35" x14ac:dyDescent="0.25"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20:35" x14ac:dyDescent="0.25"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0:35" x14ac:dyDescent="0.25"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0:35" x14ac:dyDescent="0.25"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0:35" x14ac:dyDescent="0.25"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0:35" x14ac:dyDescent="0.25"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0:35" x14ac:dyDescent="0.25"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0:35" x14ac:dyDescent="0.25"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20:35" x14ac:dyDescent="0.25"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20:35" x14ac:dyDescent="0.25"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20:35" x14ac:dyDescent="0.25"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20:35" x14ac:dyDescent="0.25"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20:35" x14ac:dyDescent="0.25"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20:35" x14ac:dyDescent="0.25"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20:35" x14ac:dyDescent="0.25"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20:35" x14ac:dyDescent="0.25"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20:35" x14ac:dyDescent="0.25"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20:35" x14ac:dyDescent="0.25"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20:35" x14ac:dyDescent="0.25"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20:35" x14ac:dyDescent="0.25"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20:35" x14ac:dyDescent="0.25"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20:35" x14ac:dyDescent="0.25"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20:35" x14ac:dyDescent="0.25"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20:35" x14ac:dyDescent="0.25"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20:35" x14ac:dyDescent="0.25"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20:35" x14ac:dyDescent="0.25"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20:35" x14ac:dyDescent="0.25"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20:35" x14ac:dyDescent="0.25"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20:35" x14ac:dyDescent="0.25"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20:35" x14ac:dyDescent="0.25"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20:35" x14ac:dyDescent="0.25"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20:35" x14ac:dyDescent="0.25"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20:35" x14ac:dyDescent="0.25"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20:35" x14ac:dyDescent="0.25"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20:35" x14ac:dyDescent="0.25"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20:35" x14ac:dyDescent="0.25"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20:35" x14ac:dyDescent="0.25"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20:35" x14ac:dyDescent="0.25"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20:35" x14ac:dyDescent="0.25"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20:35" x14ac:dyDescent="0.25"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20:35" x14ac:dyDescent="0.25"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20:35" x14ac:dyDescent="0.25"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20:35" x14ac:dyDescent="0.25"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20:35" x14ac:dyDescent="0.25"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20:35" x14ac:dyDescent="0.25"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20:35" x14ac:dyDescent="0.25"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20:35" x14ac:dyDescent="0.25"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20:35" x14ac:dyDescent="0.25"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20:35" x14ac:dyDescent="0.25"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20:35" x14ac:dyDescent="0.25"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20:35" x14ac:dyDescent="0.25"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20:35" x14ac:dyDescent="0.25"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20:35" x14ac:dyDescent="0.25"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20:35" x14ac:dyDescent="0.25"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20:35" x14ac:dyDescent="0.25"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20:35" x14ac:dyDescent="0.25"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20:35" x14ac:dyDescent="0.25"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20:35" x14ac:dyDescent="0.25"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20:35" x14ac:dyDescent="0.25"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20:35" x14ac:dyDescent="0.25"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20:35" x14ac:dyDescent="0.25"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20:35" x14ac:dyDescent="0.25"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20:35" x14ac:dyDescent="0.25"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20:35" x14ac:dyDescent="0.25"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20:35" x14ac:dyDescent="0.25"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20:35" x14ac:dyDescent="0.25"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20:35" x14ac:dyDescent="0.25"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20:35" x14ac:dyDescent="0.25"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20:35" x14ac:dyDescent="0.25"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20:35" x14ac:dyDescent="0.25"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20:35" x14ac:dyDescent="0.25"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20:35" x14ac:dyDescent="0.25"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20:35" x14ac:dyDescent="0.25"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20:35" x14ac:dyDescent="0.25"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20:35" x14ac:dyDescent="0.25"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20:35" x14ac:dyDescent="0.25"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20:35" x14ac:dyDescent="0.25"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20:35" x14ac:dyDescent="0.25"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20:35" x14ac:dyDescent="0.25"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20:35" x14ac:dyDescent="0.25"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20:35" x14ac:dyDescent="0.25"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20:35" x14ac:dyDescent="0.25"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20:35" x14ac:dyDescent="0.25"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20:35" x14ac:dyDescent="0.25"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20:35" x14ac:dyDescent="0.25"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20:35" x14ac:dyDescent="0.25"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20:35" x14ac:dyDescent="0.25"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20:35" x14ac:dyDescent="0.25"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20:35" x14ac:dyDescent="0.25"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20:35" x14ac:dyDescent="0.25"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20:35" x14ac:dyDescent="0.25"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20:35" x14ac:dyDescent="0.25"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20:35" x14ac:dyDescent="0.25"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20:35" x14ac:dyDescent="0.25"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20:35" x14ac:dyDescent="0.25"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20:35" x14ac:dyDescent="0.25"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20:35" x14ac:dyDescent="0.25"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20:35" x14ac:dyDescent="0.25"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20:35" x14ac:dyDescent="0.25"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20:35" x14ac:dyDescent="0.25"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20:35" x14ac:dyDescent="0.25"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20:35" x14ac:dyDescent="0.25"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20:35" x14ac:dyDescent="0.25"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20:35" x14ac:dyDescent="0.25"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20:35" x14ac:dyDescent="0.25"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20:35" x14ac:dyDescent="0.25"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20:35" x14ac:dyDescent="0.25"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20:35" x14ac:dyDescent="0.25"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20:35" x14ac:dyDescent="0.25"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20:35" x14ac:dyDescent="0.25"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20:35" x14ac:dyDescent="0.25"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20:35" x14ac:dyDescent="0.25"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20:35" x14ac:dyDescent="0.25"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20:35" x14ac:dyDescent="0.25"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20:35" x14ac:dyDescent="0.25"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20:35" x14ac:dyDescent="0.25"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20:35" x14ac:dyDescent="0.25"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20:35" x14ac:dyDescent="0.25"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20:35" x14ac:dyDescent="0.25"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20:35" x14ac:dyDescent="0.25"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20:35" x14ac:dyDescent="0.25"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20:35" x14ac:dyDescent="0.25"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20:35" x14ac:dyDescent="0.25"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20:35" x14ac:dyDescent="0.25"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20:35" x14ac:dyDescent="0.25"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20:35" x14ac:dyDescent="0.25"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20:35" x14ac:dyDescent="0.25"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20:35" x14ac:dyDescent="0.25"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20:35" x14ac:dyDescent="0.25"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20:35" x14ac:dyDescent="0.25"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20:35" x14ac:dyDescent="0.25"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20:35" x14ac:dyDescent="0.25"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20:35" x14ac:dyDescent="0.25"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20:35" x14ac:dyDescent="0.25"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20:35" x14ac:dyDescent="0.25"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20:35" x14ac:dyDescent="0.25"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20:35" x14ac:dyDescent="0.25"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20:35" x14ac:dyDescent="0.25"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20:35" x14ac:dyDescent="0.25"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20:35" x14ac:dyDescent="0.25"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20:35" x14ac:dyDescent="0.25"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20:35" x14ac:dyDescent="0.25"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20:35" x14ac:dyDescent="0.25"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20:35" x14ac:dyDescent="0.25"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20:35" x14ac:dyDescent="0.25"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20:35" x14ac:dyDescent="0.25"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20:35" x14ac:dyDescent="0.25"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20:35" x14ac:dyDescent="0.25"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20:35" x14ac:dyDescent="0.25"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20:35" x14ac:dyDescent="0.25"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20:35" x14ac:dyDescent="0.25"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20:35" x14ac:dyDescent="0.25"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20:35" x14ac:dyDescent="0.25"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20:35" x14ac:dyDescent="0.25"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20:35" x14ac:dyDescent="0.25"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20:35" x14ac:dyDescent="0.25"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20:35" x14ac:dyDescent="0.25"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20:35" x14ac:dyDescent="0.25"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20:35" x14ac:dyDescent="0.25"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20:35" x14ac:dyDescent="0.25"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20:35" x14ac:dyDescent="0.25"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20:35" x14ac:dyDescent="0.25"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20:35" x14ac:dyDescent="0.25"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20:35" x14ac:dyDescent="0.25"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20:35" x14ac:dyDescent="0.25"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20:35" x14ac:dyDescent="0.25"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20:35" x14ac:dyDescent="0.25"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20:35" x14ac:dyDescent="0.25"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20:35" x14ac:dyDescent="0.25"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20:35" x14ac:dyDescent="0.25"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20:35" x14ac:dyDescent="0.25"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20:35" x14ac:dyDescent="0.25"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20:35" x14ac:dyDescent="0.25"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20:35" x14ac:dyDescent="0.25"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20:35" x14ac:dyDescent="0.25"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20:35" x14ac:dyDescent="0.25"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20:35" x14ac:dyDescent="0.25"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20:35" x14ac:dyDescent="0.25"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20:35" x14ac:dyDescent="0.25"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20:35" x14ac:dyDescent="0.25"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20:35" x14ac:dyDescent="0.25"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20:35" x14ac:dyDescent="0.25"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20:35" x14ac:dyDescent="0.25"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20:35" x14ac:dyDescent="0.25"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20:35" x14ac:dyDescent="0.25"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20:35" x14ac:dyDescent="0.25"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20:35" x14ac:dyDescent="0.25"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20:35" x14ac:dyDescent="0.25"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20:35" x14ac:dyDescent="0.25"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20:35" x14ac:dyDescent="0.25"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20:35" x14ac:dyDescent="0.25"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20:35" x14ac:dyDescent="0.25"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20:35" x14ac:dyDescent="0.25"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20:35" x14ac:dyDescent="0.25"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20:35" x14ac:dyDescent="0.25"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20:35" x14ac:dyDescent="0.25"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20:35" x14ac:dyDescent="0.25"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20:35" x14ac:dyDescent="0.25"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20:35" x14ac:dyDescent="0.25"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20:35" x14ac:dyDescent="0.25"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20:35" x14ac:dyDescent="0.25"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20:35" x14ac:dyDescent="0.25"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20:35" x14ac:dyDescent="0.25"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20:35" x14ac:dyDescent="0.25"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20:35" x14ac:dyDescent="0.25"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20:35" x14ac:dyDescent="0.25"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20:35" x14ac:dyDescent="0.25"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20:35" x14ac:dyDescent="0.25"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20:35" x14ac:dyDescent="0.25"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20:35" x14ac:dyDescent="0.25"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20:35" x14ac:dyDescent="0.25"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20:35" x14ac:dyDescent="0.25"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20:35" x14ac:dyDescent="0.25"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20:35" x14ac:dyDescent="0.25"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20:35" x14ac:dyDescent="0.25"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20:35" x14ac:dyDescent="0.25"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20:35" x14ac:dyDescent="0.25"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20:35" x14ac:dyDescent="0.25"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20:35" x14ac:dyDescent="0.25"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20:35" x14ac:dyDescent="0.25"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20:35" x14ac:dyDescent="0.25"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20:35" x14ac:dyDescent="0.25"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20:35" x14ac:dyDescent="0.25"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20:35" x14ac:dyDescent="0.25"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20:35" x14ac:dyDescent="0.25"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20:35" x14ac:dyDescent="0.25"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20:35" x14ac:dyDescent="0.25"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20:35" x14ac:dyDescent="0.25"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20:35" x14ac:dyDescent="0.25"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20:35" x14ac:dyDescent="0.25"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20:35" x14ac:dyDescent="0.25"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20:35" x14ac:dyDescent="0.25"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20:35" x14ac:dyDescent="0.25"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20:35" x14ac:dyDescent="0.25"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20:35" x14ac:dyDescent="0.25"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20:35" x14ac:dyDescent="0.25"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20:35" x14ac:dyDescent="0.25"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20:35" x14ac:dyDescent="0.25"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20:35" x14ac:dyDescent="0.25"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20:35" x14ac:dyDescent="0.25"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20:35" x14ac:dyDescent="0.25"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20:35" x14ac:dyDescent="0.25"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20:35" x14ac:dyDescent="0.25"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20:35" x14ac:dyDescent="0.25"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20:35" x14ac:dyDescent="0.25"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20:35" x14ac:dyDescent="0.25"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20:35" x14ac:dyDescent="0.25"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20:35" x14ac:dyDescent="0.25"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20:35" x14ac:dyDescent="0.25"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20:35" x14ac:dyDescent="0.25"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20:35" x14ac:dyDescent="0.25"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20:35" x14ac:dyDescent="0.25"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20:35" x14ac:dyDescent="0.25"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20:35" x14ac:dyDescent="0.25"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20:35" x14ac:dyDescent="0.25"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20:35" x14ac:dyDescent="0.25"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20:35" x14ac:dyDescent="0.25"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20:35" x14ac:dyDescent="0.25"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20:35" x14ac:dyDescent="0.25"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20:35" x14ac:dyDescent="0.25"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20:35" x14ac:dyDescent="0.25"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20:35" x14ac:dyDescent="0.25"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20:35" x14ac:dyDescent="0.25"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20:35" x14ac:dyDescent="0.25"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20:35" x14ac:dyDescent="0.25"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20:35" x14ac:dyDescent="0.25"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20:35" x14ac:dyDescent="0.25"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20:35" x14ac:dyDescent="0.25"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20:35" x14ac:dyDescent="0.25"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20:35" x14ac:dyDescent="0.25"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20:35" x14ac:dyDescent="0.25"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20:35" x14ac:dyDescent="0.25"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20:35" x14ac:dyDescent="0.25"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20:35" x14ac:dyDescent="0.25"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20:35" x14ac:dyDescent="0.25"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20:35" x14ac:dyDescent="0.25"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20:35" x14ac:dyDescent="0.25"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20:35" x14ac:dyDescent="0.25"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20:35" x14ac:dyDescent="0.25"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20:35" x14ac:dyDescent="0.25"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20:35" x14ac:dyDescent="0.25"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20:35" x14ac:dyDescent="0.25"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20:35" x14ac:dyDescent="0.25"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20:35" x14ac:dyDescent="0.25"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20:35" x14ac:dyDescent="0.25"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20:35" x14ac:dyDescent="0.25"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20:35" x14ac:dyDescent="0.25"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20:35" x14ac:dyDescent="0.25"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20:35" x14ac:dyDescent="0.25"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20:35" x14ac:dyDescent="0.25"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20:35" x14ac:dyDescent="0.25"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20:35" x14ac:dyDescent="0.25"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20:35" x14ac:dyDescent="0.25"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20:35" x14ac:dyDescent="0.25"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20:35" x14ac:dyDescent="0.25"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20:35" x14ac:dyDescent="0.25"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20:35" x14ac:dyDescent="0.25"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20:35" x14ac:dyDescent="0.25"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20:35" x14ac:dyDescent="0.25"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20:35" x14ac:dyDescent="0.25"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20:35" x14ac:dyDescent="0.25"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20:35" x14ac:dyDescent="0.25"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20:35" x14ac:dyDescent="0.25"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20:35" x14ac:dyDescent="0.25"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20:35" x14ac:dyDescent="0.25"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20:35" x14ac:dyDescent="0.25"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20:35" x14ac:dyDescent="0.25"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20:35" x14ac:dyDescent="0.25"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20:35" x14ac:dyDescent="0.25"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20:35" x14ac:dyDescent="0.25"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20:35" x14ac:dyDescent="0.25"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20:35" x14ac:dyDescent="0.25"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20:35" x14ac:dyDescent="0.25"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20:35" x14ac:dyDescent="0.25"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20:35" x14ac:dyDescent="0.25"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20:35" x14ac:dyDescent="0.25"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20:35" x14ac:dyDescent="0.25"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20:35" x14ac:dyDescent="0.25"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20:35" x14ac:dyDescent="0.25"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20:35" x14ac:dyDescent="0.25"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20:35" x14ac:dyDescent="0.25"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20:35" x14ac:dyDescent="0.25"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20:35" x14ac:dyDescent="0.25"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20:35" x14ac:dyDescent="0.25"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20:35" x14ac:dyDescent="0.25"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20:35" x14ac:dyDescent="0.25"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20:35" x14ac:dyDescent="0.25"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20:35" x14ac:dyDescent="0.25"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20:35" x14ac:dyDescent="0.25"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20:35" x14ac:dyDescent="0.25"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20:35" x14ac:dyDescent="0.25"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20:35" x14ac:dyDescent="0.25"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20:35" x14ac:dyDescent="0.25"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20:35" x14ac:dyDescent="0.25"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20:35" x14ac:dyDescent="0.25"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20:35" x14ac:dyDescent="0.25"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20:35" x14ac:dyDescent="0.25"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20:35" x14ac:dyDescent="0.25"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20:35" x14ac:dyDescent="0.25"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20:35" x14ac:dyDescent="0.25"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20:35" x14ac:dyDescent="0.25"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20:35" x14ac:dyDescent="0.25"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20:35" x14ac:dyDescent="0.25"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20:35" x14ac:dyDescent="0.25"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20:35" x14ac:dyDescent="0.25"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20:35" x14ac:dyDescent="0.25"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20:35" x14ac:dyDescent="0.25"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20:35" x14ac:dyDescent="0.25"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20:35" x14ac:dyDescent="0.25"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20:35" x14ac:dyDescent="0.25"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20:35" x14ac:dyDescent="0.25"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20:35" x14ac:dyDescent="0.25"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20:35" x14ac:dyDescent="0.25"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20:35" x14ac:dyDescent="0.25"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20:35" x14ac:dyDescent="0.25"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20:35" x14ac:dyDescent="0.25"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20:35" x14ac:dyDescent="0.25"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20:35" x14ac:dyDescent="0.25"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20:35" x14ac:dyDescent="0.25"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20:35" x14ac:dyDescent="0.25"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20:35" x14ac:dyDescent="0.25"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20:35" x14ac:dyDescent="0.25"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20:35" x14ac:dyDescent="0.25"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20:35" x14ac:dyDescent="0.25"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20:35" x14ac:dyDescent="0.25"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20:35" x14ac:dyDescent="0.25"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20:35" x14ac:dyDescent="0.25"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20:35" x14ac:dyDescent="0.25"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20:35" x14ac:dyDescent="0.25"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20:35" x14ac:dyDescent="0.25"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20:35" x14ac:dyDescent="0.25"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20:35" x14ac:dyDescent="0.25"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20:35" x14ac:dyDescent="0.25"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20:35" x14ac:dyDescent="0.25"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20:35" x14ac:dyDescent="0.25"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20:35" x14ac:dyDescent="0.25"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20:35" x14ac:dyDescent="0.25"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20:35" x14ac:dyDescent="0.25"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20:35" x14ac:dyDescent="0.25"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20:35" x14ac:dyDescent="0.25"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20:35" x14ac:dyDescent="0.25"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20:35" x14ac:dyDescent="0.25"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20:35" x14ac:dyDescent="0.25"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20:35" x14ac:dyDescent="0.25"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20:35" x14ac:dyDescent="0.25"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20:35" x14ac:dyDescent="0.25"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20:35" x14ac:dyDescent="0.25"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20:35" x14ac:dyDescent="0.25"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20:35" x14ac:dyDescent="0.25"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20:35" x14ac:dyDescent="0.25"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20:35" x14ac:dyDescent="0.25"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20:35" x14ac:dyDescent="0.25"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20:35" x14ac:dyDescent="0.25"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20:35" x14ac:dyDescent="0.25"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20:35" x14ac:dyDescent="0.25"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20:35" x14ac:dyDescent="0.25"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20:35" x14ac:dyDescent="0.25"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20:35" x14ac:dyDescent="0.25"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20:35" x14ac:dyDescent="0.25"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20:35" x14ac:dyDescent="0.25"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20:35" x14ac:dyDescent="0.25"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20:35" x14ac:dyDescent="0.25"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20:35" x14ac:dyDescent="0.25"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20:35" x14ac:dyDescent="0.25"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20:35" x14ac:dyDescent="0.25"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20:35" x14ac:dyDescent="0.25"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20:35" x14ac:dyDescent="0.25"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20:35" x14ac:dyDescent="0.25"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20:35" x14ac:dyDescent="0.25"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20:35" x14ac:dyDescent="0.25"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20:35" x14ac:dyDescent="0.25"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20:35" x14ac:dyDescent="0.25"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20:35" x14ac:dyDescent="0.25"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20:35" x14ac:dyDescent="0.25"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20:35" x14ac:dyDescent="0.25"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20:35" x14ac:dyDescent="0.25"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20:35" x14ac:dyDescent="0.25"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20:35" x14ac:dyDescent="0.25"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20:35" x14ac:dyDescent="0.25"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20:35" x14ac:dyDescent="0.25"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20:35" x14ac:dyDescent="0.25"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20:35" x14ac:dyDescent="0.25"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20:35" x14ac:dyDescent="0.25"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20:35" x14ac:dyDescent="0.25"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20:35" x14ac:dyDescent="0.25"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20:35" x14ac:dyDescent="0.25"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20:35" x14ac:dyDescent="0.25"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20:35" x14ac:dyDescent="0.25"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20:35" x14ac:dyDescent="0.25"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20:35" x14ac:dyDescent="0.25"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20:35" x14ac:dyDescent="0.25"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20:35" x14ac:dyDescent="0.25"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20:35" x14ac:dyDescent="0.25"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20:35" x14ac:dyDescent="0.25"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20:35" x14ac:dyDescent="0.25"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20:35" x14ac:dyDescent="0.25"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20:35" x14ac:dyDescent="0.25"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20:35" x14ac:dyDescent="0.25"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20:35" x14ac:dyDescent="0.25"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20:35" x14ac:dyDescent="0.25"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20:35" x14ac:dyDescent="0.25"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20:35" x14ac:dyDescent="0.25"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20:35" x14ac:dyDescent="0.25"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20:35" x14ac:dyDescent="0.25"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20:35" x14ac:dyDescent="0.25"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20:35" x14ac:dyDescent="0.25"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20:35" x14ac:dyDescent="0.25"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20:35" x14ac:dyDescent="0.25"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20:35" x14ac:dyDescent="0.25"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20:35" x14ac:dyDescent="0.25"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20:35" x14ac:dyDescent="0.25"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20:35" x14ac:dyDescent="0.25"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20:35" x14ac:dyDescent="0.25"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20:35" x14ac:dyDescent="0.25"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20:35" x14ac:dyDescent="0.25"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20:35" x14ac:dyDescent="0.25"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20:35" x14ac:dyDescent="0.25"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20:35" x14ac:dyDescent="0.25"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20:35" x14ac:dyDescent="0.25"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20:35" x14ac:dyDescent="0.25"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20:35" x14ac:dyDescent="0.25"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20:35" x14ac:dyDescent="0.25"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20:35" x14ac:dyDescent="0.25"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20:35" x14ac:dyDescent="0.25"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20:35" x14ac:dyDescent="0.25"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20:35" x14ac:dyDescent="0.25"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20:35" x14ac:dyDescent="0.25"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20:35" x14ac:dyDescent="0.25"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20:35" x14ac:dyDescent="0.25"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20:35" x14ac:dyDescent="0.25"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20:35" x14ac:dyDescent="0.25"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20:35" x14ac:dyDescent="0.25"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20:35" x14ac:dyDescent="0.25"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20:35" x14ac:dyDescent="0.25"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20:35" x14ac:dyDescent="0.25"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20:35" x14ac:dyDescent="0.25"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20:35" x14ac:dyDescent="0.25"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20:35" x14ac:dyDescent="0.25"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20:35" x14ac:dyDescent="0.25"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20:35" x14ac:dyDescent="0.25"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20:35" x14ac:dyDescent="0.25"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20:35" x14ac:dyDescent="0.25"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20:35" x14ac:dyDescent="0.25"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20:35" x14ac:dyDescent="0.25"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20:35" x14ac:dyDescent="0.25"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20:35" x14ac:dyDescent="0.25"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20:35" x14ac:dyDescent="0.25"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20:35" x14ac:dyDescent="0.25"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20:35" x14ac:dyDescent="0.25"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20:35" x14ac:dyDescent="0.25"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20:35" x14ac:dyDescent="0.25"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20:35" x14ac:dyDescent="0.25"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20:35" x14ac:dyDescent="0.25"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20:35" x14ac:dyDescent="0.25"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20:35" x14ac:dyDescent="0.25"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20:35" x14ac:dyDescent="0.25"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20:35" x14ac:dyDescent="0.25"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20:35" x14ac:dyDescent="0.25"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20:35" x14ac:dyDescent="0.25"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20:35" x14ac:dyDescent="0.25"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20:35" x14ac:dyDescent="0.25"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20:35" x14ac:dyDescent="0.25"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20:35" x14ac:dyDescent="0.25"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20:35" x14ac:dyDescent="0.25"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20:35" x14ac:dyDescent="0.25"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20:35" x14ac:dyDescent="0.25"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20:35" x14ac:dyDescent="0.25"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20:35" x14ac:dyDescent="0.25"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20:35" x14ac:dyDescent="0.25"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20:35" x14ac:dyDescent="0.25"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20:35" x14ac:dyDescent="0.25"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20:35" x14ac:dyDescent="0.25"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20:35" x14ac:dyDescent="0.25"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20:35" x14ac:dyDescent="0.25"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20:35" x14ac:dyDescent="0.25"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20:35" x14ac:dyDescent="0.25"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20:35" x14ac:dyDescent="0.25"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20:35" x14ac:dyDescent="0.25"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20:35" x14ac:dyDescent="0.25"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20:35" x14ac:dyDescent="0.25"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20:35" x14ac:dyDescent="0.25"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20:35" x14ac:dyDescent="0.25"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20:35" x14ac:dyDescent="0.25"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20:35" x14ac:dyDescent="0.25"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20:35" x14ac:dyDescent="0.25"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20:35" x14ac:dyDescent="0.25"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20:35" x14ac:dyDescent="0.25"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20:35" x14ac:dyDescent="0.25"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20:35" x14ac:dyDescent="0.25"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20:35" x14ac:dyDescent="0.25"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20:35" x14ac:dyDescent="0.25"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20:35" x14ac:dyDescent="0.25"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20:35" x14ac:dyDescent="0.25"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20:35" x14ac:dyDescent="0.25"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20:35" x14ac:dyDescent="0.25"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20:35" x14ac:dyDescent="0.25"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20:35" x14ac:dyDescent="0.25"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20:35" x14ac:dyDescent="0.25"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20:35" x14ac:dyDescent="0.25"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20:35" x14ac:dyDescent="0.25"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20:35" x14ac:dyDescent="0.25"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20:35" x14ac:dyDescent="0.25"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20:35" x14ac:dyDescent="0.25"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20:35" x14ac:dyDescent="0.25"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20:35" x14ac:dyDescent="0.25"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20:35" x14ac:dyDescent="0.25"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20:35" x14ac:dyDescent="0.25"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20:35" x14ac:dyDescent="0.25"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20:35" x14ac:dyDescent="0.25"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20:35" x14ac:dyDescent="0.25"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20:35" x14ac:dyDescent="0.25"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20:35" x14ac:dyDescent="0.25"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20:35" x14ac:dyDescent="0.25"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20:35" x14ac:dyDescent="0.25"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20:35" x14ac:dyDescent="0.25"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20:35" x14ac:dyDescent="0.25"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20:35" x14ac:dyDescent="0.25"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20:35" x14ac:dyDescent="0.25"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20:35" x14ac:dyDescent="0.25"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20:35" x14ac:dyDescent="0.25"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20:35" x14ac:dyDescent="0.25"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20:35" x14ac:dyDescent="0.25"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20:35" x14ac:dyDescent="0.25"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20:35" x14ac:dyDescent="0.25"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20:35" x14ac:dyDescent="0.25"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20:35" x14ac:dyDescent="0.25"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20:35" x14ac:dyDescent="0.25"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20:35" x14ac:dyDescent="0.25"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20:35" x14ac:dyDescent="0.25"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20:35" x14ac:dyDescent="0.25"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20:35" x14ac:dyDescent="0.25"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20:35" x14ac:dyDescent="0.25"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20:35" x14ac:dyDescent="0.25"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20:35" x14ac:dyDescent="0.25"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20:35" x14ac:dyDescent="0.25"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20:35" x14ac:dyDescent="0.25"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20:35" x14ac:dyDescent="0.25"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20:35" x14ac:dyDescent="0.25"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20:35" x14ac:dyDescent="0.25"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20:35" x14ac:dyDescent="0.25"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20:35" x14ac:dyDescent="0.25"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20:35" x14ac:dyDescent="0.25"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20:35" x14ac:dyDescent="0.25"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20:35" x14ac:dyDescent="0.25"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20:35" x14ac:dyDescent="0.25"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20:35" x14ac:dyDescent="0.25"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20:35" x14ac:dyDescent="0.25"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20:35" x14ac:dyDescent="0.25"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20:35" x14ac:dyDescent="0.25"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20:35" x14ac:dyDescent="0.25"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  <row r="866" spans="20:35" x14ac:dyDescent="0.25"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</row>
    <row r="867" spans="20:35" x14ac:dyDescent="0.25"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</row>
    <row r="868" spans="20:35" x14ac:dyDescent="0.25"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</row>
    <row r="869" spans="20:35" x14ac:dyDescent="0.25"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</row>
    <row r="870" spans="20:35" x14ac:dyDescent="0.25"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52 B39 B30 B61:B63 B54 B56:B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2025-05-02T13:01:57Z</cp:lastPrinted>
  <dcterms:created xsi:type="dcterms:W3CDTF">2022-02-04T15:06:37Z</dcterms:created>
  <dcterms:modified xsi:type="dcterms:W3CDTF">2025-05-02T21:02:08Z</dcterms:modified>
</cp:coreProperties>
</file>